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090" windowHeight="5220" activeTab="0"/>
  </bookViews>
  <sheets>
    <sheet name="Instructions" sheetId="1" r:id="rId1"/>
    <sheet name="Home Loan Worksheet" sheetId="2" r:id="rId2"/>
    <sheet name="Yearly Summary" sheetId="3" r:id="rId3"/>
    <sheet name="Fixed Time" sheetId="4" r:id="rId4"/>
    <sheet name="Time Saved" sheetId="5" r:id="rId5"/>
    <sheet name="Repayment Interval" sheetId="6" r:id="rId6"/>
  </sheets>
  <definedNames/>
  <calcPr fullCalcOnLoad="1"/>
</workbook>
</file>

<file path=xl/sharedStrings.xml><?xml version="1.0" encoding="utf-8"?>
<sst xmlns="http://schemas.openxmlformats.org/spreadsheetml/2006/main" count="140" uniqueCount="104">
  <si>
    <t>******** HOME LOAN WORKSHEET  ********</t>
  </si>
  <si>
    <t xml:space="preserve"> </t>
  </si>
  <si>
    <t xml:space="preserve">PRINCIPAL </t>
  </si>
  <si>
    <t>INTEREST RATE</t>
  </si>
  <si>
    <t>NO OF PAYMENTS</t>
  </si>
  <si>
    <t>PAYMENT</t>
  </si>
  <si>
    <t>MIN PAYMENT</t>
  </si>
  <si>
    <t>The minimum payment is calculated for you</t>
  </si>
  <si>
    <t>Year</t>
  </si>
  <si>
    <t>Payment</t>
  </si>
  <si>
    <t>Principal</t>
  </si>
  <si>
    <t>Interest</t>
  </si>
  <si>
    <t>This payment</t>
  </si>
  <si>
    <t>Total paid</t>
  </si>
  <si>
    <t>to date</t>
  </si>
  <si>
    <t>Total interest</t>
  </si>
  <si>
    <t>paid to date</t>
  </si>
  <si>
    <t>Owing before</t>
  </si>
  <si>
    <t>Owing after</t>
  </si>
  <si>
    <t>payment</t>
  </si>
  <si>
    <t>Number</t>
  </si>
  <si>
    <t>Amount Owing</t>
  </si>
  <si>
    <t>Your interest rate</t>
  </si>
  <si>
    <t>The total paid and total interest can also be read from this row</t>
  </si>
  <si>
    <t>This worksheet covers loans up to 30 years</t>
  </si>
  <si>
    <t>This will give you the number of payments needed to pay the loan off for this payment amount</t>
  </si>
  <si>
    <t>The last payment may be less than the normal payment</t>
  </si>
  <si>
    <t xml:space="preserve">If you are paying more than the minimum, look down the worksheet to where the Owing amount is zero </t>
  </si>
  <si>
    <t xml:space="preserve"> If you base financial or investment decisions on calculations from this worksheet, you do so at your own risk.</t>
  </si>
  <si>
    <t xml:space="preserve">This worksheet is copyright and intended for home use only. </t>
  </si>
  <si>
    <t>Worksheet written by LainieJean. Visit my webpage at www.lainie.com.au</t>
  </si>
  <si>
    <t>Please do not redistribute on a webpage or use it for commercial purposes.</t>
  </si>
  <si>
    <t xml:space="preserve">You can use it for your own mortgage and pass it on to a friend. </t>
  </si>
  <si>
    <t>Bank loan fees are not included in the calculation</t>
  </si>
  <si>
    <t>Put the amount you actually pay in here</t>
  </si>
  <si>
    <t>These values will update</t>
  </si>
  <si>
    <t>automatically when you</t>
  </si>
  <si>
    <t>change the amounts on the</t>
  </si>
  <si>
    <t>Homeloan Worksheet</t>
  </si>
  <si>
    <t>NOTE</t>
  </si>
  <si>
    <t>Owing at start</t>
  </si>
  <si>
    <t>of Year</t>
  </si>
  <si>
    <t>Paid This Year</t>
  </si>
  <si>
    <t>Owing at end</t>
  </si>
  <si>
    <t>of year</t>
  </si>
  <si>
    <t>Do not change any figures which are not in blue text</t>
  </si>
  <si>
    <t>Instructions for setting up and using this worksheet are in my book</t>
  </si>
  <si>
    <t>Fast Track Your Mortgage</t>
  </si>
  <si>
    <t>by Lorraine Graham</t>
  </si>
  <si>
    <t>Published by Allen and Unwin 2002</t>
  </si>
  <si>
    <t>The Fixed Time Worksheet gives the payment required to pay off your loan in a set number of years</t>
  </si>
  <si>
    <t>Amount</t>
  </si>
  <si>
    <t>Rate</t>
  </si>
  <si>
    <t>Base Payment</t>
  </si>
  <si>
    <t>No of Payments</t>
  </si>
  <si>
    <t>Original Total</t>
  </si>
  <si>
    <t>Original Interest</t>
  </si>
  <si>
    <t>Extra</t>
  </si>
  <si>
    <t>Years</t>
  </si>
  <si>
    <t>payment $</t>
  </si>
  <si>
    <t>to pay</t>
  </si>
  <si>
    <t>Saved</t>
  </si>
  <si>
    <t>Saved $</t>
  </si>
  <si>
    <t>The Time Saved Worksheet gives the time and dollar saving for a given extra payment</t>
  </si>
  <si>
    <t>Payment amounts for a fixed number of years</t>
  </si>
  <si>
    <t>These values are transferred from the</t>
  </si>
  <si>
    <t>Home Loan Worksheet. Do not update here</t>
  </si>
  <si>
    <t>Time and Money Saved for a Given Extra Payment</t>
  </si>
  <si>
    <t xml:space="preserve">Available from all general bookstores and from </t>
  </si>
  <si>
    <t>The minimum payment you need to make to pay the loan off in the original term is calculated for you</t>
  </si>
  <si>
    <t>Only change cells in blue text!</t>
  </si>
  <si>
    <t>the Allen and Unwin website at www.allenandunwin.com</t>
  </si>
  <si>
    <t>The other cells in the worksheets are protected to prevent cells being changed in error</t>
  </si>
  <si>
    <t>Amount Borrowed</t>
  </si>
  <si>
    <t>Interest Rate</t>
  </si>
  <si>
    <t>Payment Interval</t>
  </si>
  <si>
    <t>Pays per yr</t>
  </si>
  <si>
    <t>Total Paid</t>
  </si>
  <si>
    <t>Total Interest</t>
  </si>
  <si>
    <t>Saving</t>
  </si>
  <si>
    <t>Monthly</t>
  </si>
  <si>
    <t>Twice Monthly</t>
  </si>
  <si>
    <t>Fortnightly</t>
  </si>
  <si>
    <t>Weekly</t>
  </si>
  <si>
    <t>Repayment Intervals for Home Loans</t>
  </si>
  <si>
    <t>You can see from this worksheet that the difference is very small.</t>
  </si>
  <si>
    <t xml:space="preserve">Simply changing the time interval will only make a negligibale difference to the amount you pay. </t>
  </si>
  <si>
    <t>This worksheet is to show the difference in interest paid by paying your mortgage payment at different intervals.</t>
  </si>
  <si>
    <t>The Repayment Interval time sheet is to show the difference in interest payments for different payment intervals</t>
  </si>
  <si>
    <t>******** HOME LOAN WORKSHEET  ********  FORTNIGHTLY PAYMENTS  ********</t>
  </si>
  <si>
    <t>Put in your own fortnightly payment if you are paying off more than the minimum each fortnight</t>
  </si>
  <si>
    <t>If you pay your mortgage monthly use the mortgage.xls worksheet, not this one</t>
  </si>
  <si>
    <t>FORTNIGHTLY PAYMENTS VERSION</t>
  </si>
  <si>
    <t>Per Fortnight</t>
  </si>
  <si>
    <t>Number of fortnights</t>
  </si>
  <si>
    <t>FORTNIGHTLY PAYMENTS</t>
  </si>
  <si>
    <t>NO OF YEARS</t>
  </si>
  <si>
    <t>Number of Years</t>
  </si>
  <si>
    <t>Put your own figures for Principal, Interest, and Number of years on the Home Loan Worksheet</t>
  </si>
  <si>
    <t>The number of payments will be calculated for you as 26 times the number of years</t>
  </si>
  <si>
    <t>To fast-track your mortgage you will need to make extra payments, not just more frequent payments.</t>
  </si>
  <si>
    <t>TOTAL INTEREST</t>
  </si>
  <si>
    <t>Interest paid over the life of the loan</t>
  </si>
  <si>
    <t>No fo Years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</si>
</sst>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_)"/>
    <numFmt numFmtId="174" formatCode="#\ ##0;[Red]\-#\ ##0"/>
    <numFmt numFmtId="175" formatCode="dd\-mmm\-yy"/>
    <numFmt numFmtId="176" formatCode="_(&quot;$&quot;\ #,##0_);_(&quot;$&quot;* \(#,##0\);_(&quot;$&quot;\ &quot;-&quot;_);_(@_)"/>
    <numFmt numFmtId="177" formatCode="#\ ##0"/>
    <numFmt numFmtId="178" formatCode="0.000"/>
    <numFmt numFmtId="179" formatCode="_(&quot;$&quot;0.00_);_(&quot;$&quot;* \(#,##0.00\);_(&quot;$&quot;* &quot;-&quot;??_);_(@_)"/>
    <numFmt numFmtId="180" formatCode="_(&quot;$&quot;0.0_);_(&quot;$&quot;* \(#,##0.0\);_(&quot;$&quot;* &quot;-&quot;??_);_(@_)"/>
    <numFmt numFmtId="181" formatCode="_(&quot;$&quot;0_);_(&quot;$&quot;* \(#,##0\);_(&quot;$&quot;* &quot;-&quot;??_);_(@_)"/>
    <numFmt numFmtId="182" formatCode="0.0000"/>
    <numFmt numFmtId="183" formatCode="0.0"/>
    <numFmt numFmtId="184" formatCode="0.00\ \ "/>
    <numFmt numFmtId="185" formatCode="d\-mmm\ \ "/>
    <numFmt numFmtId="186" formatCode="d\-mmm\-yy\ \ "/>
    <numFmt numFmtId="187" formatCode="\ \ General"/>
    <numFmt numFmtId="188" formatCode="\ \ @"/>
    <numFmt numFmtId="189" formatCode="0.00\ \ \ \ \ \ "/>
    <numFmt numFmtId="190" formatCode="#\ ###\ ##0"/>
    <numFmt numFmtId="191" formatCode="[Red][&gt;50]General;\(0\);#\ ##0"/>
    <numFmt numFmtId="192" formatCode="#\ ##0;[Red]#\ ##0"/>
    <numFmt numFmtId="193" formatCode="&quot;$&quot;#,##0.000_);[Red]\(&quot;$&quot;#,##0.000\)"/>
    <numFmt numFmtId="194" formatCode="&quot;$&quot;#,##0.0000_);[Red]\(&quot;$&quot;#,##0.0000\)"/>
    <numFmt numFmtId="195" formatCode="&quot;$&quot;#,##0.00000_);[Red]\(&quot;$&quot;#,##0.00000\)"/>
    <numFmt numFmtId="196" formatCode="&quot;$&quot;#,##0.0_);[Red]\(&quot;$&quot;#,##0.0\)"/>
    <numFmt numFmtId="197" formatCode="0.0%"/>
    <numFmt numFmtId="198" formatCode="_-&quot;$&quot;* #,##0.0_-;\-&quot;$&quot;* #,##0.0_-;_-&quot;$&quot;* &quot;-&quot;??_-;_-@_-"/>
    <numFmt numFmtId="199" formatCode="_-&quot;$&quot;* #,##0_-;\-&quot;$&quot;* #,##0_-;_-&quot;$&quot;* &quot;-&quot;??_-;_-@_-"/>
    <numFmt numFmtId="200" formatCode="_(&quot;$&quot;* #,##0.0_);_(&quot;$&quot;* \(#,##0.0\);_(&quot;$&quot;* &quot;-&quot;??_);_(@_)"/>
    <numFmt numFmtId="201" formatCode="_(&quot;$&quot;* #,##0_);_(&quot;$&quot;* \(#,##0\);_(&quot;$&quot;* &quot;-&quot;??_);_(@_)"/>
    <numFmt numFmtId="202" formatCode="&quot;$&quot;#,##0"/>
    <numFmt numFmtId="203" formatCode="_(&quot;$&quot;* #,##0.000_);_(&quot;$&quot;* \(#,##0.000\);_(&quot;$&quot;* &quot;-&quot;??_);_(@_)"/>
    <numFmt numFmtId="204" formatCode="_(&quot;$&quot;* #,##0.0000_);_(&quot;$&quot;* \(#,##0.0000\);_(&quot;$&quot;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_)"/>
    <numFmt numFmtId="209" formatCode="0_)"/>
  </numFmts>
  <fonts count="1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left"/>
    </xf>
    <xf numFmtId="172" fontId="5" fillId="0" borderId="0" xfId="0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73" fontId="5" fillId="0" borderId="0" xfId="0" applyNumberFormat="1" applyFont="1" applyBorder="1" applyAlignment="1" applyProtection="1">
      <alignment horizontal="center"/>
      <protection/>
    </xf>
    <xf numFmtId="173" fontId="5" fillId="0" borderId="0" xfId="0" applyNumberFormat="1" applyFont="1" applyAlignment="1" applyProtection="1">
      <alignment horizontal="center"/>
      <protection/>
    </xf>
    <xf numFmtId="174" fontId="5" fillId="0" borderId="0" xfId="0" applyNumberFormat="1" applyFont="1" applyBorder="1" applyAlignment="1" applyProtection="1">
      <alignment horizontal="center"/>
      <protection/>
    </xf>
    <xf numFmtId="175" fontId="9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175" fontId="8" fillId="0" borderId="0" xfId="0" applyNumberFormat="1" applyFont="1" applyAlignment="1">
      <alignment horizontal="center"/>
    </xf>
    <xf numFmtId="175" fontId="9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74" fontId="5" fillId="0" borderId="5" xfId="0" applyNumberFormat="1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4" fontId="5" fillId="0" borderId="7" xfId="0" applyNumberFormat="1" applyFont="1" applyBorder="1" applyAlignment="1" applyProtection="1">
      <alignment horizontal="center"/>
      <protection/>
    </xf>
    <xf numFmtId="174" fontId="5" fillId="0" borderId="8" xfId="0" applyNumberFormat="1" applyFont="1" applyBorder="1" applyAlignment="1" applyProtection="1">
      <alignment horizontal="center"/>
      <protection/>
    </xf>
    <xf numFmtId="175" fontId="5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19" applyFont="1" applyBorder="1">
      <alignment/>
      <protection/>
    </xf>
    <xf numFmtId="3" fontId="5" fillId="0" borderId="0" xfId="19" applyNumberFormat="1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Border="1" applyAlignment="1">
      <alignment horizontal="center"/>
      <protection/>
    </xf>
    <xf numFmtId="3" fontId="5" fillId="0" borderId="0" xfId="19" applyNumberFormat="1" applyFont="1" applyBorder="1" applyAlignment="1">
      <alignment horizontal="center"/>
      <protection/>
    </xf>
    <xf numFmtId="0" fontId="5" fillId="0" borderId="9" xfId="19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1" fontId="5" fillId="0" borderId="11" xfId="19" applyNumberFormat="1" applyFont="1" applyBorder="1" applyAlignment="1">
      <alignment horizontal="center"/>
      <protection/>
    </xf>
    <xf numFmtId="183" fontId="5" fillId="0" borderId="11" xfId="19" applyNumberFormat="1" applyFont="1" applyBorder="1" applyAlignment="1">
      <alignment horizontal="center"/>
      <protection/>
    </xf>
    <xf numFmtId="183" fontId="5" fillId="0" borderId="4" xfId="19" applyNumberFormat="1" applyFont="1" applyBorder="1" applyAlignment="1">
      <alignment horizontal="center"/>
      <protection/>
    </xf>
    <xf numFmtId="1" fontId="5" fillId="0" borderId="10" xfId="19" applyNumberFormat="1" applyFont="1" applyBorder="1" applyAlignment="1">
      <alignment horizontal="center"/>
      <protection/>
    </xf>
    <xf numFmtId="183" fontId="5" fillId="0" borderId="10" xfId="19" applyNumberFormat="1" applyFont="1" applyBorder="1" applyAlignment="1">
      <alignment horizontal="center"/>
      <protection/>
    </xf>
    <xf numFmtId="183" fontId="5" fillId="0" borderId="0" xfId="19" applyNumberFormat="1" applyFont="1" applyAlignment="1">
      <alignment horizontal="center"/>
      <protection/>
    </xf>
    <xf numFmtId="1" fontId="5" fillId="0" borderId="0" xfId="19" applyNumberFormat="1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1" fontId="5" fillId="0" borderId="0" xfId="19" applyNumberFormat="1" applyFont="1" applyBorder="1" applyAlignment="1">
      <alignment horizontal="center"/>
      <protection/>
    </xf>
    <xf numFmtId="3" fontId="5" fillId="0" borderId="0" xfId="19" applyNumberFormat="1" applyFont="1" applyAlignment="1">
      <alignment horizontal="center"/>
      <protection/>
    </xf>
    <xf numFmtId="183" fontId="5" fillId="0" borderId="0" xfId="19" applyNumberFormat="1" applyFont="1" applyBorder="1" applyAlignment="1">
      <alignment horizontal="center"/>
      <protection/>
    </xf>
    <xf numFmtId="1" fontId="5" fillId="0" borderId="0" xfId="19" applyNumberFormat="1" applyFont="1">
      <alignment/>
      <protection/>
    </xf>
    <xf numFmtId="183" fontId="5" fillId="0" borderId="0" xfId="19" applyNumberFormat="1" applyFont="1" applyBorder="1">
      <alignment/>
      <protection/>
    </xf>
    <xf numFmtId="3" fontId="5" fillId="0" borderId="0" xfId="19" applyNumberFormat="1" applyFont="1">
      <alignment/>
      <protection/>
    </xf>
    <xf numFmtId="197" fontId="5" fillId="0" borderId="0" xfId="19" applyNumberFormat="1" applyFont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174" fontId="8" fillId="0" borderId="0" xfId="0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73" fontId="8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left"/>
    </xf>
    <xf numFmtId="20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0" fontId="9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3" fontId="5" fillId="0" borderId="0" xfId="20" applyNumberFormat="1" applyFont="1" applyBorder="1">
      <alignment/>
      <protection/>
    </xf>
    <xf numFmtId="174" fontId="8" fillId="0" borderId="0" xfId="20" applyNumberFormat="1" applyFont="1" applyBorder="1" applyAlignment="1" applyProtection="1">
      <alignment horizontal="right"/>
      <protection locked="0"/>
    </xf>
    <xf numFmtId="0" fontId="8" fillId="0" borderId="0" xfId="20" applyFont="1" applyBorder="1" applyProtection="1">
      <alignment/>
      <protection locked="0"/>
    </xf>
    <xf numFmtId="10" fontId="8" fillId="0" borderId="0" xfId="21" applyNumberFormat="1" applyFont="1" applyBorder="1" applyAlignment="1" applyProtection="1">
      <alignment/>
      <protection locked="0"/>
    </xf>
    <xf numFmtId="0" fontId="9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2" fontId="5" fillId="0" borderId="0" xfId="20" applyNumberFormat="1" applyFont="1" applyAlignment="1">
      <alignment horizontal="center"/>
      <protection/>
    </xf>
    <xf numFmtId="183" fontId="5" fillId="0" borderId="0" xfId="20" applyNumberFormat="1" applyFont="1" applyBorder="1" applyAlignment="1">
      <alignment horizontal="left"/>
      <protection/>
    </xf>
    <xf numFmtId="2" fontId="5" fillId="0" borderId="0" xfId="20" applyNumberFormat="1" applyFont="1" applyBorder="1" applyAlignment="1">
      <alignment horizontal="center"/>
      <protection/>
    </xf>
    <xf numFmtId="2" fontId="5" fillId="0" borderId="0" xfId="20" applyNumberFormat="1" applyFont="1" applyBorder="1">
      <alignment/>
      <protection/>
    </xf>
    <xf numFmtId="183" fontId="5" fillId="0" borderId="0" xfId="20" applyNumberFormat="1" applyFont="1" applyBorder="1">
      <alignment/>
      <protection/>
    </xf>
    <xf numFmtId="183" fontId="5" fillId="0" borderId="0" xfId="20" applyNumberFormat="1" applyFont="1">
      <alignment/>
      <protection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5" fillId="0" borderId="7" xfId="0" applyFont="1" applyBorder="1" applyAlignment="1" applyProtection="1">
      <alignment horizontal="center"/>
      <protection/>
    </xf>
    <xf numFmtId="2" fontId="5" fillId="0" borderId="12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YMENTS" xfId="19"/>
    <cellStyle name="Normal_repay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33203125" defaultRowHeight="15" customHeight="1"/>
  <cols>
    <col min="1" max="1" width="112" style="3" customWidth="1"/>
    <col min="2" max="16384" width="9.33203125" style="3" customWidth="1"/>
  </cols>
  <sheetData>
    <row r="1" spans="1:9" s="2" customFormat="1" ht="19.5" customHeight="1">
      <c r="A1" s="1" t="s">
        <v>89</v>
      </c>
      <c r="B1" s="6"/>
      <c r="C1" s="6"/>
      <c r="D1" s="6"/>
      <c r="E1" s="6"/>
      <c r="F1" s="6"/>
      <c r="G1" s="6"/>
      <c r="H1" s="7"/>
      <c r="I1" s="20"/>
    </row>
    <row r="3" spans="1:2" ht="15" customHeight="1">
      <c r="A3" s="111" t="s">
        <v>91</v>
      </c>
      <c r="B3" s="77"/>
    </row>
    <row r="4" spans="1:2" ht="15" customHeight="1">
      <c r="A4" s="105" t="s">
        <v>45</v>
      </c>
      <c r="B4" s="77"/>
    </row>
    <row r="5" spans="1:2" ht="15" customHeight="1">
      <c r="A5" s="3" t="s">
        <v>72</v>
      </c>
      <c r="B5" s="77"/>
    </row>
    <row r="6" ht="15" customHeight="1">
      <c r="A6" s="3" t="s">
        <v>98</v>
      </c>
    </row>
    <row r="7" ht="15" customHeight="1">
      <c r="A7" s="3" t="s">
        <v>99</v>
      </c>
    </row>
    <row r="8" spans="1:7" ht="15" customHeight="1">
      <c r="A8" s="4" t="s">
        <v>90</v>
      </c>
      <c r="B8" s="5"/>
      <c r="C8" s="5"/>
      <c r="D8" s="5"/>
      <c r="E8" s="5"/>
      <c r="F8" s="5"/>
      <c r="G8" s="5"/>
    </row>
    <row r="9" spans="1:7" ht="15" customHeight="1">
      <c r="A9" s="4" t="s">
        <v>69</v>
      </c>
      <c r="B9" s="5"/>
      <c r="C9" s="5"/>
      <c r="D9" s="5"/>
      <c r="E9" s="5"/>
      <c r="F9" s="5"/>
      <c r="G9" s="5"/>
    </row>
    <row r="10" spans="1:7" ht="15" customHeight="1">
      <c r="A10" s="4" t="s">
        <v>27</v>
      </c>
      <c r="B10" s="5"/>
      <c r="C10" s="5"/>
      <c r="D10" s="5"/>
      <c r="E10" s="5"/>
      <c r="F10" s="5"/>
      <c r="G10" s="5"/>
    </row>
    <row r="11" spans="1:7" ht="15" customHeight="1">
      <c r="A11" s="4" t="s">
        <v>25</v>
      </c>
      <c r="B11" s="5"/>
      <c r="C11" s="5"/>
      <c r="D11" s="5"/>
      <c r="E11" s="5"/>
      <c r="F11" s="5"/>
      <c r="G11" s="5"/>
    </row>
    <row r="12" spans="1:7" ht="15" customHeight="1">
      <c r="A12" s="4" t="s">
        <v>26</v>
      </c>
      <c r="B12" s="5"/>
      <c r="C12" s="5"/>
      <c r="D12" s="5"/>
      <c r="E12" s="5"/>
      <c r="F12" s="5"/>
      <c r="G12" s="5"/>
    </row>
    <row r="13" spans="1:7" ht="15" customHeight="1">
      <c r="A13" s="4" t="s">
        <v>23</v>
      </c>
      <c r="B13" s="5"/>
      <c r="C13" s="5"/>
      <c r="D13" s="5"/>
      <c r="E13" s="5"/>
      <c r="F13" s="5"/>
      <c r="G13" s="5"/>
    </row>
    <row r="14" spans="1:7" ht="15" customHeight="1">
      <c r="A14" s="4" t="s">
        <v>33</v>
      </c>
      <c r="B14" s="5"/>
      <c r="C14" s="5"/>
      <c r="D14" s="5"/>
      <c r="E14" s="5"/>
      <c r="F14" s="5"/>
      <c r="G14" s="5"/>
    </row>
    <row r="15" spans="1:7" ht="15" customHeight="1">
      <c r="A15" s="4" t="s">
        <v>24</v>
      </c>
      <c r="B15" s="5"/>
      <c r="C15" s="5"/>
      <c r="D15" s="5"/>
      <c r="E15" s="5"/>
      <c r="F15" s="5"/>
      <c r="G15" s="5"/>
    </row>
    <row r="17" ht="15" customHeight="1">
      <c r="A17" s="3" t="s">
        <v>50</v>
      </c>
    </row>
    <row r="18" ht="15" customHeight="1">
      <c r="A18" s="3" t="s">
        <v>63</v>
      </c>
    </row>
    <row r="19" ht="15" customHeight="1">
      <c r="A19" s="3" t="s">
        <v>88</v>
      </c>
    </row>
    <row r="21" spans="1:7" ht="15" customHeight="1">
      <c r="A21" s="104" t="s">
        <v>29</v>
      </c>
      <c r="B21" s="5"/>
      <c r="C21" s="5"/>
      <c r="D21" s="5"/>
      <c r="E21" s="5"/>
      <c r="F21" s="5"/>
      <c r="G21" s="5"/>
    </row>
    <row r="22" spans="1:7" ht="15" customHeight="1">
      <c r="A22" s="4" t="s">
        <v>32</v>
      </c>
      <c r="B22" s="5"/>
      <c r="C22" s="5"/>
      <c r="D22" s="5"/>
      <c r="E22" s="5"/>
      <c r="F22" s="5"/>
      <c r="G22" s="5"/>
    </row>
    <row r="23" spans="1:7" ht="15" customHeight="1">
      <c r="A23" s="4" t="s">
        <v>31</v>
      </c>
      <c r="B23" s="5"/>
      <c r="C23" s="5"/>
      <c r="D23" s="5"/>
      <c r="E23" s="5"/>
      <c r="F23" s="5"/>
      <c r="G23" s="5"/>
    </row>
    <row r="24" spans="1:7" ht="15" customHeight="1">
      <c r="A24" s="4"/>
      <c r="B24" s="5"/>
      <c r="C24" s="5"/>
      <c r="D24" s="5"/>
      <c r="E24" s="5"/>
      <c r="F24" s="5"/>
      <c r="G24" s="5"/>
    </row>
    <row r="25" ht="15" customHeight="1">
      <c r="A25" s="4" t="s">
        <v>28</v>
      </c>
    </row>
    <row r="27" ht="15" customHeight="1">
      <c r="A27" s="4" t="s">
        <v>30</v>
      </c>
    </row>
    <row r="29" ht="15" customHeight="1">
      <c r="A29" s="3" t="s">
        <v>46</v>
      </c>
    </row>
    <row r="30" ht="15" customHeight="1">
      <c r="A30" s="44" t="s">
        <v>47</v>
      </c>
    </row>
    <row r="31" ht="15" customHeight="1">
      <c r="A31" s="3" t="s">
        <v>48</v>
      </c>
    </row>
    <row r="32" ht="15" customHeight="1">
      <c r="A32" s="3" t="s">
        <v>49</v>
      </c>
    </row>
    <row r="33" ht="15" customHeight="1">
      <c r="A33" s="3" t="s">
        <v>68</v>
      </c>
    </row>
    <row r="34" ht="15" customHeight="1">
      <c r="A34" s="3" t="s">
        <v>71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5"/>
  <sheetViews>
    <sheetView showGridLines="0" workbookViewId="0" topLeftCell="A1">
      <pane ySplit="12" topLeftCell="BM13" activePane="bottomLeft" state="frozen"/>
      <selection pane="topLeft" activeCell="A1" sqref="A1"/>
      <selection pane="bottomLeft" activeCell="H3" sqref="H3"/>
    </sheetView>
  </sheetViews>
  <sheetFormatPr defaultColWidth="9.33203125" defaultRowHeight="15" customHeight="1"/>
  <cols>
    <col min="1" max="2" width="10.83203125" style="6" customWidth="1"/>
    <col min="3" max="8" width="14.83203125" style="6" customWidth="1"/>
    <col min="9" max="9" width="12.66015625" style="20" customWidth="1"/>
    <col min="10" max="16384" width="9.33203125" style="2" customWidth="1"/>
  </cols>
  <sheetData>
    <row r="1" spans="1:8" ht="19.5" customHeight="1">
      <c r="A1" s="1" t="s">
        <v>0</v>
      </c>
      <c r="F1" s="76" t="s">
        <v>70</v>
      </c>
      <c r="H1" s="7"/>
    </row>
    <row r="2" spans="1:8" ht="15" customHeight="1">
      <c r="A2" s="7"/>
      <c r="B2" s="84" t="s">
        <v>95</v>
      </c>
      <c r="E2" s="8"/>
      <c r="G2" s="2"/>
      <c r="H2" s="9"/>
    </row>
    <row r="3" spans="2:9" ht="15" customHeight="1">
      <c r="B3" s="2"/>
      <c r="C3" s="10" t="s">
        <v>2</v>
      </c>
      <c r="D3" s="11"/>
      <c r="E3" s="78">
        <v>100000</v>
      </c>
      <c r="F3" s="2" t="s">
        <v>21</v>
      </c>
      <c r="G3" s="2"/>
      <c r="H3" s="12"/>
      <c r="I3" s="21"/>
    </row>
    <row r="4" spans="2:7" ht="15" customHeight="1">
      <c r="B4" s="2"/>
      <c r="C4" s="13" t="s">
        <v>3</v>
      </c>
      <c r="D4" s="11"/>
      <c r="E4" s="79">
        <v>0.07</v>
      </c>
      <c r="F4" s="14" t="s">
        <v>22</v>
      </c>
      <c r="G4" s="2"/>
    </row>
    <row r="5" spans="2:7" ht="15" customHeight="1">
      <c r="B5" s="2"/>
      <c r="C5" s="13" t="s">
        <v>96</v>
      </c>
      <c r="D5" s="11"/>
      <c r="E5" s="80">
        <v>25</v>
      </c>
      <c r="F5" s="14" t="s">
        <v>97</v>
      </c>
      <c r="G5" s="2"/>
    </row>
    <row r="6" spans="2:7" ht="15" customHeight="1">
      <c r="B6" s="2"/>
      <c r="C6" s="13" t="s">
        <v>4</v>
      </c>
      <c r="D6" s="11"/>
      <c r="E6" s="30">
        <f>E5*26</f>
        <v>650</v>
      </c>
      <c r="F6" s="15" t="s">
        <v>94</v>
      </c>
      <c r="G6" s="2"/>
    </row>
    <row r="7" spans="2:7" ht="15" customHeight="1">
      <c r="B7" s="2"/>
      <c r="C7" s="13" t="s">
        <v>5</v>
      </c>
      <c r="D7" s="11"/>
      <c r="E7" s="81">
        <f>E8</f>
        <v>326.01749485206614</v>
      </c>
      <c r="F7" s="14" t="s">
        <v>34</v>
      </c>
      <c r="G7" s="2"/>
    </row>
    <row r="8" spans="2:8" ht="15" customHeight="1">
      <c r="B8" s="2"/>
      <c r="C8" s="13" t="s">
        <v>6</v>
      </c>
      <c r="D8" s="11"/>
      <c r="E8" s="16">
        <f>(E3*E4/26*(1+E4/26)^E6)/((1+E4/26)^E6-1)</f>
        <v>326.01749485206614</v>
      </c>
      <c r="F8" s="14" t="s">
        <v>7</v>
      </c>
      <c r="G8" s="2"/>
      <c r="H8" s="17"/>
    </row>
    <row r="9" spans="2:8" ht="15" customHeight="1">
      <c r="B9" s="2"/>
      <c r="C9" s="13" t="s">
        <v>101</v>
      </c>
      <c r="D9" s="11"/>
      <c r="E9" s="18">
        <f>G792</f>
        <v>111911.37165385127</v>
      </c>
      <c r="F9" s="14" t="s">
        <v>102</v>
      </c>
      <c r="G9" s="2"/>
      <c r="H9" s="17"/>
    </row>
    <row r="10" spans="1:8" ht="15" customHeight="1">
      <c r="A10" s="7"/>
      <c r="B10" s="13"/>
      <c r="C10" s="11"/>
      <c r="D10" s="11"/>
      <c r="E10" s="16"/>
      <c r="F10" s="17"/>
      <c r="G10" s="14"/>
      <c r="H10" s="17"/>
    </row>
    <row r="11" spans="1:9" ht="15" customHeight="1">
      <c r="A11" s="24" t="s">
        <v>8</v>
      </c>
      <c r="B11" s="25" t="s">
        <v>9</v>
      </c>
      <c r="C11" s="25" t="s">
        <v>17</v>
      </c>
      <c r="D11" s="26" t="s">
        <v>12</v>
      </c>
      <c r="E11" s="26" t="s">
        <v>12</v>
      </c>
      <c r="F11" s="25" t="s">
        <v>13</v>
      </c>
      <c r="G11" s="27" t="s">
        <v>15</v>
      </c>
      <c r="H11" s="28" t="s">
        <v>18</v>
      </c>
      <c r="I11" s="19"/>
    </row>
    <row r="12" spans="1:9" s="23" customFormat="1" ht="15" customHeight="1">
      <c r="A12" s="41"/>
      <c r="B12" s="42" t="s">
        <v>20</v>
      </c>
      <c r="C12" s="42" t="s">
        <v>9</v>
      </c>
      <c r="D12" s="42" t="s">
        <v>10</v>
      </c>
      <c r="E12" s="42" t="s">
        <v>11</v>
      </c>
      <c r="F12" s="42" t="s">
        <v>14</v>
      </c>
      <c r="G12" s="42" t="s">
        <v>16</v>
      </c>
      <c r="H12" s="43" t="s">
        <v>19</v>
      </c>
      <c r="I12" s="22"/>
    </row>
    <row r="13" spans="1:8" ht="15" customHeight="1">
      <c r="A13" s="29">
        <v>1</v>
      </c>
      <c r="B13" s="30">
        <v>1</v>
      </c>
      <c r="C13" s="18">
        <f>$E$3</f>
        <v>100000</v>
      </c>
      <c r="D13" s="18">
        <f>$E$7-E13</f>
        <v>56.78672562129685</v>
      </c>
      <c r="E13" s="18">
        <f>C13*$E$4/26</f>
        <v>269.2307692307693</v>
      </c>
      <c r="F13" s="18">
        <f>B13*$E$7</f>
        <v>326.01749485206614</v>
      </c>
      <c r="G13" s="18">
        <f>E13</f>
        <v>269.2307692307693</v>
      </c>
      <c r="H13" s="31">
        <f aca="true" t="shared" si="0" ref="H13:H76">C13-D13</f>
        <v>99943.21327437871</v>
      </c>
    </row>
    <row r="14" spans="1:8" ht="15" customHeight="1">
      <c r="A14" s="29">
        <v>1</v>
      </c>
      <c r="B14" s="30">
        <f>B13+1</f>
        <v>2</v>
      </c>
      <c r="C14" s="18">
        <f>H13</f>
        <v>99943.21327437871</v>
      </c>
      <c r="D14" s="18">
        <f aca="true" t="shared" si="1" ref="D14:D77">IF(H13&gt;0.5,IF(C14&lt;$E$7,C14,$E$7-E14),0)</f>
        <v>56.939612959508054</v>
      </c>
      <c r="E14" s="18">
        <f>C14*$E$4/26</f>
        <v>269.0778818925581</v>
      </c>
      <c r="F14" s="18">
        <f>SUM($D$12:D14,$E$12:E14)</f>
        <v>652.0349897041323</v>
      </c>
      <c r="G14" s="18">
        <f>SUM($E$12:E14)</f>
        <v>538.3086511233273</v>
      </c>
      <c r="H14" s="31">
        <f t="shared" si="0"/>
        <v>99886.2736614192</v>
      </c>
    </row>
    <row r="15" spans="1:8" ht="15" customHeight="1">
      <c r="A15" s="29">
        <v>1</v>
      </c>
      <c r="B15" s="30">
        <f aca="true" t="shared" si="2" ref="B15:B78">B14+1</f>
        <v>3</v>
      </c>
      <c r="C15" s="18">
        <f aca="true" t="shared" si="3" ref="C15:C78">IF(H14&gt;0.5,+C14-D14,0)</f>
        <v>99886.2736614192</v>
      </c>
      <c r="D15" s="18">
        <f t="shared" si="1"/>
        <v>57.09291191747599</v>
      </c>
      <c r="E15" s="18">
        <f aca="true" t="shared" si="4" ref="E15:E78">IF(H14&gt;0.5,C15*$E$4/26,0)</f>
        <v>268.92458293459015</v>
      </c>
      <c r="F15" s="18">
        <f>SUM($D$12:D15,$E$12:E15)</f>
        <v>978.0524845561985</v>
      </c>
      <c r="G15" s="18">
        <f>SUM($E$12:E15)</f>
        <v>807.2332340579175</v>
      </c>
      <c r="H15" s="31">
        <f t="shared" si="0"/>
        <v>99829.18074950173</v>
      </c>
    </row>
    <row r="16" spans="1:8" ht="15" customHeight="1">
      <c r="A16" s="29">
        <v>1</v>
      </c>
      <c r="B16" s="30">
        <f t="shared" si="2"/>
        <v>4</v>
      </c>
      <c r="C16" s="18">
        <f t="shared" si="3"/>
        <v>99829.18074950173</v>
      </c>
      <c r="D16" s="18">
        <f t="shared" si="1"/>
        <v>57.24662360340761</v>
      </c>
      <c r="E16" s="18">
        <f t="shared" si="4"/>
        <v>268.7708712486585</v>
      </c>
      <c r="F16" s="18">
        <f>SUM($D$12:D16,$E$12:E16)</f>
        <v>1304.0699794082645</v>
      </c>
      <c r="G16" s="18">
        <f>SUM($E$12:E16)</f>
        <v>1076.004105306576</v>
      </c>
      <c r="H16" s="31">
        <f t="shared" si="0"/>
        <v>99771.93412589832</v>
      </c>
    </row>
    <row r="17" spans="1:8" ht="15" customHeight="1">
      <c r="A17" s="29">
        <v>1</v>
      </c>
      <c r="B17" s="30">
        <f t="shared" si="2"/>
        <v>5</v>
      </c>
      <c r="C17" s="18">
        <f t="shared" si="3"/>
        <v>99771.93412589832</v>
      </c>
      <c r="D17" s="18">
        <f t="shared" si="1"/>
        <v>57.400749128493715</v>
      </c>
      <c r="E17" s="18">
        <f t="shared" si="4"/>
        <v>268.6167457235724</v>
      </c>
      <c r="F17" s="18">
        <f>SUM($D$12:D17,$E$12:E17)</f>
        <v>1630.0874742603307</v>
      </c>
      <c r="G17" s="18">
        <f>SUM($E$12:E17)</f>
        <v>1344.6208510301485</v>
      </c>
      <c r="H17" s="31">
        <f t="shared" si="0"/>
        <v>99714.53337676983</v>
      </c>
    </row>
    <row r="18" spans="1:8" ht="15" customHeight="1">
      <c r="A18" s="29">
        <v>1</v>
      </c>
      <c r="B18" s="30">
        <f t="shared" si="2"/>
        <v>6</v>
      </c>
      <c r="C18" s="18">
        <f t="shared" si="3"/>
        <v>99714.53337676983</v>
      </c>
      <c r="D18" s="18">
        <f t="shared" si="1"/>
        <v>57.555289606916574</v>
      </c>
      <c r="E18" s="18">
        <f t="shared" si="4"/>
        <v>268.46220524514956</v>
      </c>
      <c r="F18" s="18">
        <f>SUM($D$12:D18,$E$12:E18)</f>
        <v>1956.104969112397</v>
      </c>
      <c r="G18" s="18">
        <f>SUM($E$12:E18)</f>
        <v>1613.083056275298</v>
      </c>
      <c r="H18" s="31">
        <f t="shared" si="0"/>
        <v>99656.97808716292</v>
      </c>
    </row>
    <row r="19" spans="1:8" ht="15" customHeight="1">
      <c r="A19" s="29">
        <v>1</v>
      </c>
      <c r="B19" s="30">
        <f t="shared" si="2"/>
        <v>7</v>
      </c>
      <c r="C19" s="18">
        <f t="shared" si="3"/>
        <v>99656.97808716292</v>
      </c>
      <c r="D19" s="18">
        <f t="shared" si="1"/>
        <v>57.71024615585827</v>
      </c>
      <c r="E19" s="18">
        <f t="shared" si="4"/>
        <v>268.30724869620786</v>
      </c>
      <c r="F19" s="18">
        <f>SUM($D$12:D19,$E$12:E19)</f>
        <v>2282.122463964463</v>
      </c>
      <c r="G19" s="18">
        <f>SUM($E$12:E19)</f>
        <v>1881.3903049715059</v>
      </c>
      <c r="H19" s="31">
        <f t="shared" si="0"/>
        <v>99599.26784100707</v>
      </c>
    </row>
    <row r="20" spans="1:8" ht="15" customHeight="1">
      <c r="A20" s="29">
        <v>1</v>
      </c>
      <c r="B20" s="30">
        <f t="shared" si="2"/>
        <v>8</v>
      </c>
      <c r="C20" s="18">
        <f t="shared" si="3"/>
        <v>99599.26784100707</v>
      </c>
      <c r="D20" s="18">
        <f t="shared" si="1"/>
        <v>57.865619895508644</v>
      </c>
      <c r="E20" s="18">
        <f t="shared" si="4"/>
        <v>268.1518749565575</v>
      </c>
      <c r="F20" s="18">
        <f>SUM($D$12:D20,$E$12:E20)</f>
        <v>2608.139958816529</v>
      </c>
      <c r="G20" s="18">
        <f>SUM($E$12:E20)</f>
        <v>2149.5421799280634</v>
      </c>
      <c r="H20" s="31">
        <f t="shared" si="0"/>
        <v>99541.40222111155</v>
      </c>
    </row>
    <row r="21" spans="1:8" ht="15" customHeight="1">
      <c r="A21" s="29">
        <v>1</v>
      </c>
      <c r="B21" s="30">
        <f t="shared" si="2"/>
        <v>9</v>
      </c>
      <c r="C21" s="18">
        <f t="shared" si="3"/>
        <v>99541.40222111155</v>
      </c>
      <c r="D21" s="18">
        <f t="shared" si="1"/>
        <v>58.02141194907347</v>
      </c>
      <c r="E21" s="18">
        <f t="shared" si="4"/>
        <v>267.99608290299267</v>
      </c>
      <c r="F21" s="18">
        <f>SUM($D$12:D21,$E$12:E21)</f>
        <v>2934.1574536685957</v>
      </c>
      <c r="G21" s="18">
        <f>SUM($E$12:E21)</f>
        <v>2417.5382628310563</v>
      </c>
      <c r="H21" s="31">
        <f t="shared" si="0"/>
        <v>99483.38080916248</v>
      </c>
    </row>
    <row r="22" spans="1:8" ht="15" customHeight="1">
      <c r="A22" s="29">
        <v>1</v>
      </c>
      <c r="B22" s="30">
        <f t="shared" si="2"/>
        <v>10</v>
      </c>
      <c r="C22" s="18">
        <f t="shared" si="3"/>
        <v>99483.38080916248</v>
      </c>
      <c r="D22" s="18">
        <f t="shared" si="1"/>
        <v>58.17762344278253</v>
      </c>
      <c r="E22" s="18">
        <f t="shared" si="4"/>
        <v>267.8398714092836</v>
      </c>
      <c r="F22" s="18">
        <f>SUM($D$12:D22,$E$12:E22)</f>
        <v>3260.174948520662</v>
      </c>
      <c r="G22" s="18">
        <f>SUM($E$12:E22)</f>
        <v>2685.37813424034</v>
      </c>
      <c r="H22" s="31">
        <f t="shared" si="0"/>
        <v>99425.2031857197</v>
      </c>
    </row>
    <row r="23" spans="1:8" ht="15" customHeight="1">
      <c r="A23" s="29">
        <v>1</v>
      </c>
      <c r="B23" s="30">
        <f t="shared" si="2"/>
        <v>11</v>
      </c>
      <c r="C23" s="18">
        <f t="shared" si="3"/>
        <v>99425.2031857197</v>
      </c>
      <c r="D23" s="18">
        <f t="shared" si="1"/>
        <v>58.334255505897715</v>
      </c>
      <c r="E23" s="18">
        <f t="shared" si="4"/>
        <v>267.6832393461684</v>
      </c>
      <c r="F23" s="18">
        <f>SUM($D$12:D23,$E$12:E23)</f>
        <v>3586.192443372727</v>
      </c>
      <c r="G23" s="18">
        <f>SUM($E$12:E23)</f>
        <v>2953.061373586508</v>
      </c>
      <c r="H23" s="31">
        <f t="shared" si="0"/>
        <v>99366.86893021381</v>
      </c>
    </row>
    <row r="24" spans="1:8" ht="15" customHeight="1">
      <c r="A24" s="29">
        <v>1</v>
      </c>
      <c r="B24" s="30">
        <f t="shared" si="2"/>
        <v>12</v>
      </c>
      <c r="C24" s="18">
        <f t="shared" si="3"/>
        <v>99366.86893021381</v>
      </c>
      <c r="D24" s="18">
        <f t="shared" si="1"/>
        <v>58.491309270721274</v>
      </c>
      <c r="E24" s="18">
        <f t="shared" si="4"/>
        <v>267.52618558134486</v>
      </c>
      <c r="F24" s="18">
        <f>SUM($D$12:D24,$E$12:E24)</f>
        <v>3912.2099382247943</v>
      </c>
      <c r="G24" s="18">
        <f>SUM($E$12:E24)</f>
        <v>3220.587559167853</v>
      </c>
      <c r="H24" s="31">
        <f t="shared" si="0"/>
        <v>99308.37762094308</v>
      </c>
    </row>
    <row r="25" spans="1:8" ht="15" customHeight="1">
      <c r="A25" s="29">
        <v>1</v>
      </c>
      <c r="B25" s="30">
        <f t="shared" si="2"/>
        <v>13</v>
      </c>
      <c r="C25" s="18">
        <f t="shared" si="3"/>
        <v>99308.37762094308</v>
      </c>
      <c r="D25" s="18">
        <f t="shared" si="1"/>
        <v>58.64878587260398</v>
      </c>
      <c r="E25" s="18">
        <f t="shared" si="4"/>
        <v>267.36870897946216</v>
      </c>
      <c r="F25" s="18">
        <f>SUM($D$12:D25,$E$12:E25)</f>
        <v>4238.2274330768605</v>
      </c>
      <c r="G25" s="18">
        <f>SUM($E$12:E25)</f>
        <v>3487.9562681473153</v>
      </c>
      <c r="H25" s="31">
        <f t="shared" si="0"/>
        <v>99249.72883507048</v>
      </c>
    </row>
    <row r="26" spans="1:8" ht="15" customHeight="1">
      <c r="A26" s="29">
        <v>1</v>
      </c>
      <c r="B26" s="30">
        <f t="shared" si="2"/>
        <v>14</v>
      </c>
      <c r="C26" s="18">
        <f t="shared" si="3"/>
        <v>99249.72883507048</v>
      </c>
      <c r="D26" s="18">
        <f t="shared" si="1"/>
        <v>58.806686449953304</v>
      </c>
      <c r="E26" s="18">
        <f t="shared" si="4"/>
        <v>267.21080840211283</v>
      </c>
      <c r="F26" s="18">
        <f>SUM($D$12:D26,$E$12:E26)</f>
        <v>4564.244927928927</v>
      </c>
      <c r="G26" s="18">
        <f>SUM($E$12:E26)</f>
        <v>3755.167076549428</v>
      </c>
      <c r="H26" s="31">
        <f t="shared" si="0"/>
        <v>99190.92214862052</v>
      </c>
    </row>
    <row r="27" spans="1:8" ht="15" customHeight="1">
      <c r="A27" s="29">
        <v>1</v>
      </c>
      <c r="B27" s="30">
        <f t="shared" si="2"/>
        <v>15</v>
      </c>
      <c r="C27" s="18">
        <f t="shared" si="3"/>
        <v>99190.92214862052</v>
      </c>
      <c r="D27" s="18">
        <f t="shared" si="1"/>
        <v>58.9650121442416</v>
      </c>
      <c r="E27" s="18">
        <f t="shared" si="4"/>
        <v>267.05248270782454</v>
      </c>
      <c r="F27" s="18">
        <f>SUM($D$12:D27,$E$12:E27)</f>
        <v>4890.262422780992</v>
      </c>
      <c r="G27" s="18">
        <f>SUM($E$12:E27)</f>
        <v>4022.2195592572525</v>
      </c>
      <c r="H27" s="31">
        <f t="shared" si="0"/>
        <v>99131.95713647628</v>
      </c>
    </row>
    <row r="28" spans="1:8" ht="15" customHeight="1">
      <c r="A28" s="29">
        <v>1</v>
      </c>
      <c r="B28" s="30">
        <f t="shared" si="2"/>
        <v>16</v>
      </c>
      <c r="C28" s="18">
        <f t="shared" si="3"/>
        <v>99131.95713647628</v>
      </c>
      <c r="D28" s="18">
        <f t="shared" si="1"/>
        <v>59.123764100014625</v>
      </c>
      <c r="E28" s="18">
        <f t="shared" si="4"/>
        <v>266.8937307520515</v>
      </c>
      <c r="F28" s="18">
        <f>SUM($D$12:D28,$E$12:E28)</f>
        <v>5216.279917633058</v>
      </c>
      <c r="G28" s="18">
        <f>SUM($E$12:E28)</f>
        <v>4289.113290009304</v>
      </c>
      <c r="H28" s="31">
        <f t="shared" si="0"/>
        <v>99072.83337237626</v>
      </c>
    </row>
    <row r="29" spans="1:8" ht="15" customHeight="1">
      <c r="A29" s="29">
        <v>1</v>
      </c>
      <c r="B29" s="30">
        <f t="shared" si="2"/>
        <v>17</v>
      </c>
      <c r="C29" s="18">
        <f t="shared" si="3"/>
        <v>99072.83337237626</v>
      </c>
      <c r="D29" s="18">
        <f t="shared" si="1"/>
        <v>59.28294346489923</v>
      </c>
      <c r="E29" s="18">
        <f t="shared" si="4"/>
        <v>266.7345513871669</v>
      </c>
      <c r="F29" s="18">
        <f>SUM($D$12:D29,$E$12:E29)</f>
        <v>5542.297412485124</v>
      </c>
      <c r="G29" s="18">
        <f>SUM($E$12:E29)</f>
        <v>4555.847841396471</v>
      </c>
      <c r="H29" s="31">
        <f t="shared" si="0"/>
        <v>99013.55042891136</v>
      </c>
    </row>
    <row r="30" spans="1:8" ht="15" customHeight="1">
      <c r="A30" s="29">
        <v>1</v>
      </c>
      <c r="B30" s="30">
        <f t="shared" si="2"/>
        <v>18</v>
      </c>
      <c r="C30" s="18">
        <f t="shared" si="3"/>
        <v>99013.55042891136</v>
      </c>
      <c r="D30" s="18">
        <f t="shared" si="1"/>
        <v>59.44255138961245</v>
      </c>
      <c r="E30" s="18">
        <f t="shared" si="4"/>
        <v>266.5749434624537</v>
      </c>
      <c r="F30" s="18">
        <f>SUM($D$12:D30,$E$12:E30)</f>
        <v>5868.3149073371915</v>
      </c>
      <c r="G30" s="18">
        <f>SUM($E$12:E30)</f>
        <v>4822.422784858925</v>
      </c>
      <c r="H30" s="31">
        <f t="shared" si="0"/>
        <v>98954.10787752175</v>
      </c>
    </row>
    <row r="31" spans="1:8" ht="15" customHeight="1">
      <c r="A31" s="29">
        <v>1</v>
      </c>
      <c r="B31" s="30">
        <f t="shared" si="2"/>
        <v>19</v>
      </c>
      <c r="C31" s="18">
        <f t="shared" si="3"/>
        <v>98954.10787752175</v>
      </c>
      <c r="D31" s="18">
        <f t="shared" si="1"/>
        <v>59.60258902796909</v>
      </c>
      <c r="E31" s="18">
        <f t="shared" si="4"/>
        <v>266.41490582409705</v>
      </c>
      <c r="F31" s="18">
        <f>SUM($D$12:D31,$E$12:E31)</f>
        <v>6194.332402189258</v>
      </c>
      <c r="G31" s="18">
        <f>SUM($E$12:E31)</f>
        <v>5088.837690683023</v>
      </c>
      <c r="H31" s="31">
        <f t="shared" si="0"/>
        <v>98894.50528849378</v>
      </c>
    </row>
    <row r="32" spans="1:8" ht="15" customHeight="1">
      <c r="A32" s="29">
        <v>1</v>
      </c>
      <c r="B32" s="30">
        <f t="shared" si="2"/>
        <v>20</v>
      </c>
      <c r="C32" s="18">
        <f t="shared" si="3"/>
        <v>98894.50528849378</v>
      </c>
      <c r="D32" s="18">
        <f t="shared" si="1"/>
        <v>59.763057536890585</v>
      </c>
      <c r="E32" s="18">
        <f t="shared" si="4"/>
        <v>266.25443731517555</v>
      </c>
      <c r="F32" s="18">
        <f>SUM($D$12:D32,$E$12:E32)</f>
        <v>6520.349897041324</v>
      </c>
      <c r="G32" s="18">
        <f>SUM($E$12:E32)</f>
        <v>5355.0921279981985</v>
      </c>
      <c r="H32" s="31">
        <f t="shared" si="0"/>
        <v>98834.74223095688</v>
      </c>
    </row>
    <row r="33" spans="1:8" ht="15" customHeight="1">
      <c r="A33" s="29">
        <v>1</v>
      </c>
      <c r="B33" s="30">
        <f t="shared" si="2"/>
        <v>21</v>
      </c>
      <c r="C33" s="18">
        <f t="shared" si="3"/>
        <v>98834.74223095688</v>
      </c>
      <c r="D33" s="18">
        <f t="shared" si="1"/>
        <v>59.92395807641299</v>
      </c>
      <c r="E33" s="18">
        <f t="shared" si="4"/>
        <v>266.09353677565315</v>
      </c>
      <c r="F33" s="18">
        <f>SUM($D$12:D33,$E$12:E33)</f>
        <v>6846.36739189339</v>
      </c>
      <c r="G33" s="18">
        <f>SUM($E$12:E33)</f>
        <v>5621.185664773851</v>
      </c>
      <c r="H33" s="31">
        <f t="shared" si="0"/>
        <v>98774.81827288047</v>
      </c>
    </row>
    <row r="34" spans="1:8" ht="15" customHeight="1">
      <c r="A34" s="29">
        <v>1</v>
      </c>
      <c r="B34" s="30">
        <f t="shared" si="2"/>
        <v>22</v>
      </c>
      <c r="C34" s="18">
        <f t="shared" si="3"/>
        <v>98774.81827288047</v>
      </c>
      <c r="D34" s="18">
        <f t="shared" si="1"/>
        <v>60.085291809695605</v>
      </c>
      <c r="E34" s="18">
        <f t="shared" si="4"/>
        <v>265.93220304237053</v>
      </c>
      <c r="F34" s="18">
        <f>SUM($D$12:D34,$E$12:E34)</f>
        <v>7172.384886745456</v>
      </c>
      <c r="G34" s="18">
        <f>SUM($E$12:E34)</f>
        <v>5887.117867816222</v>
      </c>
      <c r="H34" s="31">
        <f t="shared" si="0"/>
        <v>98714.73298107077</v>
      </c>
    </row>
    <row r="35" spans="1:8" ht="15" customHeight="1">
      <c r="A35" s="29">
        <v>1</v>
      </c>
      <c r="B35" s="30">
        <f t="shared" si="2"/>
        <v>23</v>
      </c>
      <c r="C35" s="18">
        <f t="shared" si="3"/>
        <v>98714.73298107077</v>
      </c>
      <c r="D35" s="18">
        <f t="shared" si="1"/>
        <v>60.247059903029424</v>
      </c>
      <c r="E35" s="18">
        <f t="shared" si="4"/>
        <v>265.7704349490367</v>
      </c>
      <c r="F35" s="18">
        <f>SUM($D$12:D35,$E$12:E35)</f>
        <v>7498.402381597522</v>
      </c>
      <c r="G35" s="18">
        <f>SUM($E$12:E35)</f>
        <v>6152.888302765259</v>
      </c>
      <c r="H35" s="31">
        <f t="shared" si="0"/>
        <v>98654.48592116774</v>
      </c>
    </row>
    <row r="36" spans="1:8" ht="15" customHeight="1">
      <c r="A36" s="29">
        <v>1</v>
      </c>
      <c r="B36" s="30">
        <f t="shared" si="2"/>
        <v>24</v>
      </c>
      <c r="C36" s="18">
        <f t="shared" si="3"/>
        <v>98654.48592116774</v>
      </c>
      <c r="D36" s="18">
        <f t="shared" si="1"/>
        <v>60.40926352584529</v>
      </c>
      <c r="E36" s="18">
        <f t="shared" si="4"/>
        <v>265.60823132622085</v>
      </c>
      <c r="F36" s="18">
        <f>SUM($D$12:D36,$E$12:E36)</f>
        <v>7824.419876449589</v>
      </c>
      <c r="G36" s="18">
        <f>SUM($E$12:E36)</f>
        <v>6418.49653409148</v>
      </c>
      <c r="H36" s="31">
        <f t="shared" si="0"/>
        <v>98594.0766576419</v>
      </c>
    </row>
    <row r="37" spans="1:8" ht="15" customHeight="1">
      <c r="A37" s="29">
        <v>1</v>
      </c>
      <c r="B37" s="30">
        <f t="shared" si="2"/>
        <v>25</v>
      </c>
      <c r="C37" s="18">
        <f t="shared" si="3"/>
        <v>98594.0766576419</v>
      </c>
      <c r="D37" s="18">
        <f t="shared" si="1"/>
        <v>60.57190385072255</v>
      </c>
      <c r="E37" s="18">
        <f t="shared" si="4"/>
        <v>265.4455910013436</v>
      </c>
      <c r="F37" s="18">
        <f>SUM($D$12:D37,$E$12:E37)</f>
        <v>8150.437371301655</v>
      </c>
      <c r="G37" s="18">
        <f>SUM($E$12:E37)</f>
        <v>6683.9421250928235</v>
      </c>
      <c r="H37" s="31">
        <f t="shared" si="0"/>
        <v>98533.50475379117</v>
      </c>
    </row>
    <row r="38" spans="1:8" ht="15" customHeight="1">
      <c r="A38" s="29">
        <v>1</v>
      </c>
      <c r="B38" s="30">
        <f t="shared" si="2"/>
        <v>26</v>
      </c>
      <c r="C38" s="18">
        <f t="shared" si="3"/>
        <v>98533.50475379117</v>
      </c>
      <c r="D38" s="18">
        <f t="shared" si="1"/>
        <v>60.73498205339757</v>
      </c>
      <c r="E38" s="18">
        <f t="shared" si="4"/>
        <v>265.28251279866856</v>
      </c>
      <c r="F38" s="18">
        <f>SUM($D$12:D38,$E$12:E38)</f>
        <v>8476.454866153721</v>
      </c>
      <c r="G38" s="18">
        <f>SUM($E$12:E38)</f>
        <v>6949.224637891492</v>
      </c>
      <c r="H38" s="31">
        <f t="shared" si="0"/>
        <v>98472.76977173777</v>
      </c>
    </row>
    <row r="39" spans="1:8" ht="15" customHeight="1">
      <c r="A39" s="29">
        <f>A13+1</f>
        <v>2</v>
      </c>
      <c r="B39" s="30">
        <f t="shared" si="2"/>
        <v>27</v>
      </c>
      <c r="C39" s="18">
        <f t="shared" si="3"/>
        <v>98472.76977173777</v>
      </c>
      <c r="D39" s="18">
        <f t="shared" si="1"/>
        <v>60.89849931277212</v>
      </c>
      <c r="E39" s="18">
        <f t="shared" si="4"/>
        <v>265.118995539294</v>
      </c>
      <c r="F39" s="18">
        <f>SUM($D$12:D39,$E$12:E39)</f>
        <v>8802.472361005788</v>
      </c>
      <c r="G39" s="18">
        <f>SUM($E$12:E39)</f>
        <v>7214.343633430786</v>
      </c>
      <c r="H39" s="31">
        <f t="shared" si="0"/>
        <v>98411.871272425</v>
      </c>
    </row>
    <row r="40" spans="1:8" ht="15" customHeight="1">
      <c r="A40" s="29">
        <f aca="true" t="shared" si="5" ref="A40:A103">A14+1</f>
        <v>2</v>
      </c>
      <c r="B40" s="30">
        <f t="shared" si="2"/>
        <v>28</v>
      </c>
      <c r="C40" s="18">
        <f t="shared" si="3"/>
        <v>98411.871272425</v>
      </c>
      <c r="D40" s="18">
        <f t="shared" si="1"/>
        <v>61.062456810921844</v>
      </c>
      <c r="E40" s="18">
        <f t="shared" si="4"/>
        <v>264.9550380411443</v>
      </c>
      <c r="F40" s="18">
        <f>SUM($D$12:D40,$E$12:E40)</f>
        <v>9128.489855857853</v>
      </c>
      <c r="G40" s="18">
        <f>SUM($E$12:E40)</f>
        <v>7479.298671471931</v>
      </c>
      <c r="H40" s="31">
        <f t="shared" si="0"/>
        <v>98350.80881561409</v>
      </c>
    </row>
    <row r="41" spans="1:8" ht="15" customHeight="1">
      <c r="A41" s="29">
        <f t="shared" si="5"/>
        <v>2</v>
      </c>
      <c r="B41" s="30">
        <f t="shared" si="2"/>
        <v>29</v>
      </c>
      <c r="C41" s="18">
        <f t="shared" si="3"/>
        <v>98350.80881561409</v>
      </c>
      <c r="D41" s="18">
        <f t="shared" si="1"/>
        <v>61.22685573310508</v>
      </c>
      <c r="E41" s="18">
        <f t="shared" si="4"/>
        <v>264.79063911896105</v>
      </c>
      <c r="F41" s="18">
        <f>SUM($D$12:D41,$E$12:E41)</f>
        <v>9454.507350709919</v>
      </c>
      <c r="G41" s="18">
        <f>SUM($E$12:E41)</f>
        <v>7744.089310590892</v>
      </c>
      <c r="H41" s="31">
        <f t="shared" si="0"/>
        <v>98289.58195988098</v>
      </c>
    </row>
    <row r="42" spans="1:8" ht="15" customHeight="1">
      <c r="A42" s="29">
        <f t="shared" si="5"/>
        <v>2</v>
      </c>
      <c r="B42" s="30">
        <f t="shared" si="2"/>
        <v>30</v>
      </c>
      <c r="C42" s="18">
        <f t="shared" si="3"/>
        <v>98289.58195988098</v>
      </c>
      <c r="D42" s="18">
        <f t="shared" si="1"/>
        <v>61.39169726777118</v>
      </c>
      <c r="E42" s="18">
        <f t="shared" si="4"/>
        <v>264.62579758429496</v>
      </c>
      <c r="F42" s="18">
        <f>SUM($D$12:D42,$E$12:E42)</f>
        <v>9780.524845561986</v>
      </c>
      <c r="G42" s="18">
        <f>SUM($E$12:E42)</f>
        <v>8008.715108175186</v>
      </c>
      <c r="H42" s="31">
        <f t="shared" si="0"/>
        <v>98228.1902626132</v>
      </c>
    </row>
    <row r="43" spans="1:8" ht="15" customHeight="1">
      <c r="A43" s="29">
        <f t="shared" si="5"/>
        <v>2</v>
      </c>
      <c r="B43" s="30">
        <f t="shared" si="2"/>
        <v>31</v>
      </c>
      <c r="C43" s="18">
        <f t="shared" si="3"/>
        <v>98228.1902626132</v>
      </c>
      <c r="D43" s="18">
        <f t="shared" si="1"/>
        <v>61.55698260656902</v>
      </c>
      <c r="E43" s="18">
        <f t="shared" si="4"/>
        <v>264.4605122454971</v>
      </c>
      <c r="F43" s="18">
        <f>SUM($D$12:D43,$E$12:E43)</f>
        <v>10106.542340414053</v>
      </c>
      <c r="G43" s="18">
        <f>SUM($E$12:E43)</f>
        <v>8273.175620420683</v>
      </c>
      <c r="H43" s="31">
        <f t="shared" si="0"/>
        <v>98166.63328000664</v>
      </c>
    </row>
    <row r="44" spans="1:8" ht="15" customHeight="1">
      <c r="A44" s="29">
        <f t="shared" si="5"/>
        <v>2</v>
      </c>
      <c r="B44" s="30">
        <f t="shared" si="2"/>
        <v>32</v>
      </c>
      <c r="C44" s="18">
        <f t="shared" si="3"/>
        <v>98166.63328000664</v>
      </c>
      <c r="D44" s="18">
        <f t="shared" si="1"/>
        <v>61.72271294435592</v>
      </c>
      <c r="E44" s="18">
        <f t="shared" si="4"/>
        <v>264.2947819077102</v>
      </c>
      <c r="F44" s="18">
        <f>SUM($D$12:D44,$E$12:E44)</f>
        <v>10432.55983526612</v>
      </c>
      <c r="G44" s="18">
        <f>SUM($E$12:E44)</f>
        <v>8537.470402328394</v>
      </c>
      <c r="H44" s="31">
        <f t="shared" si="0"/>
        <v>98104.9105670623</v>
      </c>
    </row>
    <row r="45" spans="1:8" ht="15" customHeight="1">
      <c r="A45" s="29">
        <f t="shared" si="5"/>
        <v>2</v>
      </c>
      <c r="B45" s="30">
        <f t="shared" si="2"/>
        <v>33</v>
      </c>
      <c r="C45" s="18">
        <f t="shared" si="3"/>
        <v>98104.9105670623</v>
      </c>
      <c r="D45" s="18">
        <f t="shared" si="1"/>
        <v>61.888889479206114</v>
      </c>
      <c r="E45" s="18">
        <f t="shared" si="4"/>
        <v>264.12860537286</v>
      </c>
      <c r="F45" s="18">
        <f>SUM($D$12:D45,$E$12:E45)</f>
        <v>10758.577330118185</v>
      </c>
      <c r="G45" s="18">
        <f>SUM($E$12:E45)</f>
        <v>8801.599007701254</v>
      </c>
      <c r="H45" s="31">
        <f t="shared" si="0"/>
        <v>98043.02167758309</v>
      </c>
    </row>
    <row r="46" spans="1:8" ht="15" customHeight="1">
      <c r="A46" s="29">
        <f t="shared" si="5"/>
        <v>2</v>
      </c>
      <c r="B46" s="30">
        <f t="shared" si="2"/>
        <v>34</v>
      </c>
      <c r="C46" s="18">
        <f t="shared" si="3"/>
        <v>98043.02167758309</v>
      </c>
      <c r="D46" s="18">
        <f t="shared" si="1"/>
        <v>62.055513412419316</v>
      </c>
      <c r="E46" s="18">
        <f t="shared" si="4"/>
        <v>263.9619814396468</v>
      </c>
      <c r="F46" s="18">
        <f>SUM($D$12:D46,$E$12:E46)</f>
        <v>11084.59482497025</v>
      </c>
      <c r="G46" s="18">
        <f>SUM($E$12:E46)</f>
        <v>9065.5609891409</v>
      </c>
      <c r="H46" s="31">
        <f t="shared" si="0"/>
        <v>97980.96616417068</v>
      </c>
    </row>
    <row r="47" spans="1:8" ht="15" customHeight="1">
      <c r="A47" s="29">
        <f t="shared" si="5"/>
        <v>2</v>
      </c>
      <c r="B47" s="30">
        <f t="shared" si="2"/>
        <v>35</v>
      </c>
      <c r="C47" s="18">
        <f t="shared" si="3"/>
        <v>97980.96616417068</v>
      </c>
      <c r="D47" s="18">
        <f t="shared" si="1"/>
        <v>62.222585948529684</v>
      </c>
      <c r="E47" s="18">
        <f t="shared" si="4"/>
        <v>263.79490890353645</v>
      </c>
      <c r="F47" s="18">
        <f>SUM($D$12:D47,$E$12:E47)</f>
        <v>11410.612319822318</v>
      </c>
      <c r="G47" s="18">
        <f>SUM($E$12:E47)</f>
        <v>9329.355898044436</v>
      </c>
      <c r="H47" s="31">
        <f t="shared" si="0"/>
        <v>97918.74357822214</v>
      </c>
    </row>
    <row r="48" spans="1:8" ht="15" customHeight="1">
      <c r="A48" s="29">
        <f t="shared" si="5"/>
        <v>2</v>
      </c>
      <c r="B48" s="30">
        <f t="shared" si="2"/>
        <v>36</v>
      </c>
      <c r="C48" s="18">
        <f t="shared" si="3"/>
        <v>97918.74357822214</v>
      </c>
      <c r="D48" s="18">
        <f t="shared" si="1"/>
        <v>62.39010829531418</v>
      </c>
      <c r="E48" s="18">
        <f t="shared" si="4"/>
        <v>263.62738655675196</v>
      </c>
      <c r="F48" s="18">
        <f>SUM($D$12:D48,$E$12:E48)</f>
        <v>11736.629814674383</v>
      </c>
      <c r="G48" s="18">
        <f>SUM($E$12:E48)</f>
        <v>9592.983284601189</v>
      </c>
      <c r="H48" s="31">
        <f t="shared" si="0"/>
        <v>97856.35346992683</v>
      </c>
    </row>
    <row r="49" spans="1:8" ht="15" customHeight="1">
      <c r="A49" s="29">
        <f t="shared" si="5"/>
        <v>2</v>
      </c>
      <c r="B49" s="30">
        <f t="shared" si="2"/>
        <v>37</v>
      </c>
      <c r="C49" s="18">
        <f t="shared" si="3"/>
        <v>97856.35346992683</v>
      </c>
      <c r="D49" s="18">
        <f t="shared" si="1"/>
        <v>62.558081663801545</v>
      </c>
      <c r="E49" s="18">
        <f t="shared" si="4"/>
        <v>263.4594131882646</v>
      </c>
      <c r="F49" s="18">
        <f>SUM($D$12:D49,$E$12:E49)</f>
        <v>12062.64730952645</v>
      </c>
      <c r="G49" s="18">
        <f>SUM($E$12:E49)</f>
        <v>9856.442697789453</v>
      </c>
      <c r="H49" s="31">
        <f t="shared" si="0"/>
        <v>97793.79538826304</v>
      </c>
    </row>
    <row r="50" spans="1:8" ht="15" customHeight="1">
      <c r="A50" s="29">
        <f t="shared" si="5"/>
        <v>2</v>
      </c>
      <c r="B50" s="30">
        <f t="shared" si="2"/>
        <v>38</v>
      </c>
      <c r="C50" s="18">
        <f t="shared" si="3"/>
        <v>97793.79538826304</v>
      </c>
      <c r="D50" s="18">
        <f t="shared" si="1"/>
        <v>62.72650726828101</v>
      </c>
      <c r="E50" s="18">
        <f t="shared" si="4"/>
        <v>263.2909875837851</v>
      </c>
      <c r="F50" s="18">
        <f>SUM($D$12:D50,$E$12:E50)</f>
        <v>12388.664804378517</v>
      </c>
      <c r="G50" s="18">
        <f>SUM($E$12:E50)</f>
        <v>10119.733685373238</v>
      </c>
      <c r="H50" s="31">
        <f t="shared" si="0"/>
        <v>97731.06888099476</v>
      </c>
    </row>
    <row r="51" spans="1:8" ht="15" customHeight="1">
      <c r="A51" s="29">
        <f t="shared" si="5"/>
        <v>2</v>
      </c>
      <c r="B51" s="30">
        <f t="shared" si="2"/>
        <v>39</v>
      </c>
      <c r="C51" s="18">
        <f t="shared" si="3"/>
        <v>97731.06888099476</v>
      </c>
      <c r="D51" s="18">
        <f t="shared" si="1"/>
        <v>62.895386326310984</v>
      </c>
      <c r="E51" s="18">
        <f t="shared" si="4"/>
        <v>263.12210852575515</v>
      </c>
      <c r="F51" s="18">
        <f>SUM($D$12:D51,$E$12:E51)</f>
        <v>12714.68229923058</v>
      </c>
      <c r="G51" s="18">
        <f>SUM($E$12:E51)</f>
        <v>10382.855793898992</v>
      </c>
      <c r="H51" s="31">
        <f t="shared" si="0"/>
        <v>97668.17349466844</v>
      </c>
    </row>
    <row r="52" spans="1:8" ht="15" customHeight="1">
      <c r="A52" s="29">
        <f t="shared" si="5"/>
        <v>2</v>
      </c>
      <c r="B52" s="30">
        <f t="shared" si="2"/>
        <v>40</v>
      </c>
      <c r="C52" s="18">
        <f t="shared" si="3"/>
        <v>97668.17349466844</v>
      </c>
      <c r="D52" s="18">
        <f t="shared" si="1"/>
        <v>63.06472005872803</v>
      </c>
      <c r="E52" s="18">
        <f t="shared" si="4"/>
        <v>262.9527747933381</v>
      </c>
      <c r="F52" s="18">
        <f>SUM($D$12:D52,$E$12:E52)</f>
        <v>13040.69979408265</v>
      </c>
      <c r="G52" s="18">
        <f>SUM($E$12:E52)</f>
        <v>10645.808568692331</v>
      </c>
      <c r="H52" s="31">
        <f t="shared" si="0"/>
        <v>97605.10877460972</v>
      </c>
    </row>
    <row r="53" spans="1:8" ht="15" customHeight="1">
      <c r="A53" s="29">
        <f t="shared" si="5"/>
        <v>2</v>
      </c>
      <c r="B53" s="30">
        <f t="shared" si="2"/>
        <v>41</v>
      </c>
      <c r="C53" s="18">
        <f t="shared" si="3"/>
        <v>97605.10877460972</v>
      </c>
      <c r="D53" s="18">
        <f t="shared" si="1"/>
        <v>63.23450968965534</v>
      </c>
      <c r="E53" s="18">
        <f t="shared" si="4"/>
        <v>262.7829851624108</v>
      </c>
      <c r="F53" s="18">
        <f>SUM($D$12:D53,$E$12:E53)</f>
        <v>13366.717288934713</v>
      </c>
      <c r="G53" s="18">
        <f>SUM($E$12:E53)</f>
        <v>10908.591553854742</v>
      </c>
      <c r="H53" s="31">
        <f t="shared" si="0"/>
        <v>97541.87426492006</v>
      </c>
    </row>
    <row r="54" spans="1:8" ht="15" customHeight="1">
      <c r="A54" s="29">
        <f t="shared" si="5"/>
        <v>2</v>
      </c>
      <c r="B54" s="30">
        <f t="shared" si="2"/>
        <v>42</v>
      </c>
      <c r="C54" s="18">
        <f t="shared" si="3"/>
        <v>97541.87426492006</v>
      </c>
      <c r="D54" s="18">
        <f t="shared" si="1"/>
        <v>63.404756446512124</v>
      </c>
      <c r="E54" s="18">
        <f t="shared" si="4"/>
        <v>262.612738405554</v>
      </c>
      <c r="F54" s="18">
        <f>SUM($D$12:D54,$E$12:E54)</f>
        <v>13692.734783786782</v>
      </c>
      <c r="G54" s="18">
        <f>SUM($E$12:E54)</f>
        <v>11171.204292260296</v>
      </c>
      <c r="H54" s="31">
        <f t="shared" si="0"/>
        <v>97478.46950847354</v>
      </c>
    </row>
    <row r="55" spans="1:8" ht="15" customHeight="1">
      <c r="A55" s="29">
        <f t="shared" si="5"/>
        <v>2</v>
      </c>
      <c r="B55" s="30">
        <f t="shared" si="2"/>
        <v>43</v>
      </c>
      <c r="C55" s="18">
        <f t="shared" si="3"/>
        <v>97478.46950847354</v>
      </c>
      <c r="D55" s="18">
        <f t="shared" si="1"/>
        <v>63.57546156002195</v>
      </c>
      <c r="E55" s="18">
        <f t="shared" si="4"/>
        <v>262.4420332920442</v>
      </c>
      <c r="F55" s="18">
        <f>SUM($D$12:D55,$E$12:E55)</f>
        <v>14018.752278638845</v>
      </c>
      <c r="G55" s="18">
        <f>SUM($E$12:E55)</f>
        <v>11433.64632555234</v>
      </c>
      <c r="H55" s="31">
        <f t="shared" si="0"/>
        <v>97414.89404691353</v>
      </c>
    </row>
    <row r="56" spans="1:8" ht="15" customHeight="1">
      <c r="A56" s="29">
        <f t="shared" si="5"/>
        <v>2</v>
      </c>
      <c r="B56" s="30">
        <f t="shared" si="2"/>
        <v>44</v>
      </c>
      <c r="C56" s="18">
        <f t="shared" si="3"/>
        <v>97414.89404691353</v>
      </c>
      <c r="D56" s="18">
        <f t="shared" si="1"/>
        <v>63.746626264222016</v>
      </c>
      <c r="E56" s="18">
        <f t="shared" si="4"/>
        <v>262.2708685878441</v>
      </c>
      <c r="F56" s="18">
        <f>SUM($D$12:D56,$E$12:E56)</f>
        <v>14344.769773490912</v>
      </c>
      <c r="G56" s="18">
        <f>SUM($E$12:E56)</f>
        <v>11695.917194140184</v>
      </c>
      <c r="H56" s="31">
        <f t="shared" si="0"/>
        <v>97351.1474206493</v>
      </c>
    </row>
    <row r="57" spans="1:8" ht="15" customHeight="1">
      <c r="A57" s="29">
        <f t="shared" si="5"/>
        <v>2</v>
      </c>
      <c r="B57" s="30">
        <f t="shared" si="2"/>
        <v>45</v>
      </c>
      <c r="C57" s="18">
        <f t="shared" si="3"/>
        <v>97351.1474206493</v>
      </c>
      <c r="D57" s="18">
        <f t="shared" si="1"/>
        <v>63.91825179647185</v>
      </c>
      <c r="E57" s="18">
        <f t="shared" si="4"/>
        <v>262.0992430555943</v>
      </c>
      <c r="F57" s="18">
        <f>SUM($D$12:D57,$E$12:E57)</f>
        <v>14670.78726834298</v>
      </c>
      <c r="G57" s="18">
        <f>SUM($E$12:E57)</f>
        <v>11958.016437195778</v>
      </c>
      <c r="H57" s="31">
        <f t="shared" si="0"/>
        <v>97287.22916885283</v>
      </c>
    </row>
    <row r="58" spans="1:8" ht="15" customHeight="1">
      <c r="A58" s="29">
        <f t="shared" si="5"/>
        <v>2</v>
      </c>
      <c r="B58" s="30">
        <f t="shared" si="2"/>
        <v>46</v>
      </c>
      <c r="C58" s="18">
        <f t="shared" si="3"/>
        <v>97287.22916885283</v>
      </c>
      <c r="D58" s="18">
        <f t="shared" si="1"/>
        <v>64.09033939746229</v>
      </c>
      <c r="E58" s="18">
        <f t="shared" si="4"/>
        <v>261.92715545460385</v>
      </c>
      <c r="F58" s="18">
        <f>SUM($D$12:D58,$E$12:E58)</f>
        <v>14996.804763195045</v>
      </c>
      <c r="G58" s="18">
        <f>SUM($E$12:E58)</f>
        <v>12219.943592650381</v>
      </c>
      <c r="H58" s="31">
        <f t="shared" si="0"/>
        <v>97223.13882945538</v>
      </c>
    </row>
    <row r="59" spans="1:8" ht="15" customHeight="1">
      <c r="A59" s="29">
        <f t="shared" si="5"/>
        <v>2</v>
      </c>
      <c r="B59" s="30">
        <f t="shared" si="2"/>
        <v>47</v>
      </c>
      <c r="C59" s="18">
        <f t="shared" si="3"/>
        <v>97223.13882945538</v>
      </c>
      <c r="D59" s="18">
        <f t="shared" si="1"/>
        <v>64.26289031122468</v>
      </c>
      <c r="E59" s="18">
        <f t="shared" si="4"/>
        <v>261.75460454084146</v>
      </c>
      <c r="F59" s="18">
        <f>SUM($D$12:D59,$E$12:E59)</f>
        <v>15322.82225804711</v>
      </c>
      <c r="G59" s="18">
        <f>SUM($E$12:E59)</f>
        <v>12481.698197191223</v>
      </c>
      <c r="H59" s="31">
        <f t="shared" si="0"/>
        <v>97158.87593914416</v>
      </c>
    </row>
    <row r="60" spans="1:8" ht="15" customHeight="1">
      <c r="A60" s="29">
        <f t="shared" si="5"/>
        <v>2</v>
      </c>
      <c r="B60" s="30">
        <f t="shared" si="2"/>
        <v>48</v>
      </c>
      <c r="C60" s="18">
        <f t="shared" si="3"/>
        <v>97158.87593914416</v>
      </c>
      <c r="D60" s="18">
        <f t="shared" si="1"/>
        <v>64.43590578513954</v>
      </c>
      <c r="E60" s="18">
        <f t="shared" si="4"/>
        <v>261.5815890669266</v>
      </c>
      <c r="F60" s="18">
        <f>SUM($D$12:D60,$E$12:E60)</f>
        <v>15648.839752899177</v>
      </c>
      <c r="G60" s="18">
        <f>SUM($E$12:E60)</f>
        <v>12743.27978625815</v>
      </c>
      <c r="H60" s="31">
        <f t="shared" si="0"/>
        <v>97094.44003335902</v>
      </c>
    </row>
    <row r="61" spans="1:8" ht="15" customHeight="1">
      <c r="A61" s="29">
        <f t="shared" si="5"/>
        <v>2</v>
      </c>
      <c r="B61" s="30">
        <f t="shared" si="2"/>
        <v>49</v>
      </c>
      <c r="C61" s="18">
        <f t="shared" si="3"/>
        <v>97094.44003335902</v>
      </c>
      <c r="D61" s="18">
        <f t="shared" si="1"/>
        <v>64.60938706994568</v>
      </c>
      <c r="E61" s="18">
        <f t="shared" si="4"/>
        <v>261.40810778212045</v>
      </c>
      <c r="F61" s="18">
        <f>SUM($D$12:D61,$E$12:E61)</f>
        <v>15974.857247751243</v>
      </c>
      <c r="G61" s="18">
        <f>SUM($E$12:E61)</f>
        <v>13004.687894040271</v>
      </c>
      <c r="H61" s="31">
        <f t="shared" si="0"/>
        <v>97029.83064628908</v>
      </c>
    </row>
    <row r="62" spans="1:8" ht="15" customHeight="1">
      <c r="A62" s="29">
        <f t="shared" si="5"/>
        <v>2</v>
      </c>
      <c r="B62" s="30">
        <f t="shared" si="2"/>
        <v>50</v>
      </c>
      <c r="C62" s="18">
        <f t="shared" si="3"/>
        <v>97029.83064628908</v>
      </c>
      <c r="D62" s="18">
        <f t="shared" si="1"/>
        <v>64.78333541974933</v>
      </c>
      <c r="E62" s="18">
        <f t="shared" si="4"/>
        <v>261.2341594323168</v>
      </c>
      <c r="F62" s="18">
        <f>SUM($D$12:D62,$E$12:E62)</f>
        <v>16300.87474260331</v>
      </c>
      <c r="G62" s="18">
        <f>SUM($E$12:E62)</f>
        <v>13265.922053472588</v>
      </c>
      <c r="H62" s="31">
        <f t="shared" si="0"/>
        <v>96965.04731086933</v>
      </c>
    </row>
    <row r="63" spans="1:8" ht="15" customHeight="1">
      <c r="A63" s="29">
        <f t="shared" si="5"/>
        <v>2</v>
      </c>
      <c r="B63" s="30">
        <f t="shared" si="2"/>
        <v>51</v>
      </c>
      <c r="C63" s="18">
        <f t="shared" si="3"/>
        <v>96965.04731086933</v>
      </c>
      <c r="D63" s="18">
        <f t="shared" si="1"/>
        <v>64.95775209203327</v>
      </c>
      <c r="E63" s="18">
        <f t="shared" si="4"/>
        <v>261.05974276003286</v>
      </c>
      <c r="F63" s="18">
        <f>SUM($D$12:D63,$E$12:E63)</f>
        <v>16626.892237455373</v>
      </c>
      <c r="G63" s="18">
        <f>SUM($E$12:E63)</f>
        <v>13526.981796232621</v>
      </c>
      <c r="H63" s="31">
        <f t="shared" si="0"/>
        <v>96900.0895587773</v>
      </c>
    </row>
    <row r="64" spans="1:8" ht="15" customHeight="1">
      <c r="A64" s="29">
        <f t="shared" si="5"/>
        <v>2</v>
      </c>
      <c r="B64" s="30">
        <f t="shared" si="2"/>
        <v>52</v>
      </c>
      <c r="C64" s="18">
        <f t="shared" si="3"/>
        <v>96900.0895587773</v>
      </c>
      <c r="D64" s="18">
        <f t="shared" si="1"/>
        <v>65.1326383476657</v>
      </c>
      <c r="E64" s="18">
        <f t="shared" si="4"/>
        <v>260.88485650440043</v>
      </c>
      <c r="F64" s="18">
        <f>SUM($D$12:D64,$E$12:E64)</f>
        <v>16952.90973230744</v>
      </c>
      <c r="G64" s="18">
        <f>SUM($E$12:E64)</f>
        <v>13787.866652737022</v>
      </c>
      <c r="H64" s="31">
        <f t="shared" si="0"/>
        <v>96834.95692042963</v>
      </c>
    </row>
    <row r="65" spans="1:8" ht="15" customHeight="1">
      <c r="A65" s="29">
        <f t="shared" si="5"/>
        <v>3</v>
      </c>
      <c r="B65" s="30">
        <f t="shared" si="2"/>
        <v>53</v>
      </c>
      <c r="C65" s="18">
        <f t="shared" si="3"/>
        <v>96834.95692042963</v>
      </c>
      <c r="D65" s="18">
        <f t="shared" si="1"/>
        <v>65.3079954509094</v>
      </c>
      <c r="E65" s="18">
        <f t="shared" si="4"/>
        <v>260.70949940115673</v>
      </c>
      <c r="F65" s="18">
        <f>SUM($D$12:D65,$E$12:E65)</f>
        <v>17278.927227159504</v>
      </c>
      <c r="G65" s="18">
        <f>SUM($E$12:E65)</f>
        <v>14048.57615213818</v>
      </c>
      <c r="H65" s="31">
        <f t="shared" si="0"/>
        <v>96769.64892497871</v>
      </c>
    </row>
    <row r="66" spans="1:8" ht="15" customHeight="1">
      <c r="A66" s="29">
        <f t="shared" si="5"/>
        <v>3</v>
      </c>
      <c r="B66" s="30">
        <f t="shared" si="2"/>
        <v>54</v>
      </c>
      <c r="C66" s="18">
        <f t="shared" si="3"/>
        <v>96769.64892497871</v>
      </c>
      <c r="D66" s="18">
        <f t="shared" si="1"/>
        <v>65.4838246694311</v>
      </c>
      <c r="E66" s="18">
        <f t="shared" si="4"/>
        <v>260.53367018263503</v>
      </c>
      <c r="F66" s="18">
        <f>SUM($D$12:D66,$E$12:E66)</f>
        <v>17604.944722011573</v>
      </c>
      <c r="G66" s="18">
        <f>SUM($E$12:E66)</f>
        <v>14309.109822320814</v>
      </c>
      <c r="H66" s="31">
        <f t="shared" si="0"/>
        <v>96704.16510030928</v>
      </c>
    </row>
    <row r="67" spans="1:8" ht="15" customHeight="1">
      <c r="A67" s="29">
        <f t="shared" si="5"/>
        <v>3</v>
      </c>
      <c r="B67" s="30">
        <f t="shared" si="2"/>
        <v>55</v>
      </c>
      <c r="C67" s="18">
        <f t="shared" si="3"/>
        <v>96704.16510030928</v>
      </c>
      <c r="D67" s="18">
        <f t="shared" si="1"/>
        <v>65.66012727431036</v>
      </c>
      <c r="E67" s="18">
        <f t="shared" si="4"/>
        <v>260.3573675777558</v>
      </c>
      <c r="F67" s="18">
        <f>SUM($D$12:D67,$E$12:E67)</f>
        <v>17930.962216863638</v>
      </c>
      <c r="G67" s="18">
        <f>SUM($E$12:E67)</f>
        <v>14569.467189898569</v>
      </c>
      <c r="H67" s="31">
        <f t="shared" si="0"/>
        <v>96638.50497303497</v>
      </c>
    </row>
    <row r="68" spans="1:8" ht="15" customHeight="1">
      <c r="A68" s="29">
        <f t="shared" si="5"/>
        <v>3</v>
      </c>
      <c r="B68" s="30">
        <f t="shared" si="2"/>
        <v>56</v>
      </c>
      <c r="C68" s="18">
        <f t="shared" si="3"/>
        <v>96638.50497303497</v>
      </c>
      <c r="D68" s="18">
        <f t="shared" si="1"/>
        <v>65.83690454004892</v>
      </c>
      <c r="E68" s="18">
        <f t="shared" si="4"/>
        <v>260.1805903120172</v>
      </c>
      <c r="F68" s="18">
        <f>SUM($D$12:D68,$E$12:E68)</f>
        <v>18256.979711715703</v>
      </c>
      <c r="G68" s="18">
        <f>SUM($E$12:E68)</f>
        <v>14829.647780210586</v>
      </c>
      <c r="H68" s="31">
        <f t="shared" si="0"/>
        <v>96572.66806849492</v>
      </c>
    </row>
    <row r="69" spans="1:8" ht="15" customHeight="1">
      <c r="A69" s="29">
        <f t="shared" si="5"/>
        <v>3</v>
      </c>
      <c r="B69" s="30">
        <f t="shared" si="2"/>
        <v>57</v>
      </c>
      <c r="C69" s="18">
        <f t="shared" si="3"/>
        <v>96572.66806849492</v>
      </c>
      <c r="D69" s="18">
        <f t="shared" si="1"/>
        <v>66.01415774457979</v>
      </c>
      <c r="E69" s="18">
        <f t="shared" si="4"/>
        <v>260.00333710748635</v>
      </c>
      <c r="F69" s="18">
        <f>SUM($D$12:D69,$E$12:E69)</f>
        <v>18582.99720656777</v>
      </c>
      <c r="G69" s="18">
        <f>SUM($E$12:E69)</f>
        <v>15089.651117318072</v>
      </c>
      <c r="H69" s="31">
        <f t="shared" si="0"/>
        <v>96506.65391075035</v>
      </c>
    </row>
    <row r="70" spans="1:8" ht="15" customHeight="1">
      <c r="A70" s="29">
        <f t="shared" si="5"/>
        <v>3</v>
      </c>
      <c r="B70" s="30">
        <f t="shared" si="2"/>
        <v>58</v>
      </c>
      <c r="C70" s="18">
        <f t="shared" si="3"/>
        <v>96506.65391075035</v>
      </c>
      <c r="D70" s="18">
        <f t="shared" si="1"/>
        <v>66.1918881692767</v>
      </c>
      <c r="E70" s="18">
        <f t="shared" si="4"/>
        <v>259.82560668278944</v>
      </c>
      <c r="F70" s="18">
        <f>SUM($D$12:D70,$E$12:E70)</f>
        <v>18909.014701419834</v>
      </c>
      <c r="G70" s="18">
        <f>SUM($E$12:E70)</f>
        <v>15349.47672400086</v>
      </c>
      <c r="H70" s="31">
        <f t="shared" si="0"/>
        <v>96440.46202258106</v>
      </c>
    </row>
    <row r="71" spans="1:8" ht="15" customHeight="1">
      <c r="A71" s="29">
        <f t="shared" si="5"/>
        <v>3</v>
      </c>
      <c r="B71" s="30">
        <f t="shared" si="2"/>
        <v>59</v>
      </c>
      <c r="C71" s="18">
        <f t="shared" si="3"/>
        <v>96440.46202258106</v>
      </c>
      <c r="D71" s="18">
        <f t="shared" si="1"/>
        <v>66.37009709896324</v>
      </c>
      <c r="E71" s="18">
        <f t="shared" si="4"/>
        <v>259.6473977531029</v>
      </c>
      <c r="F71" s="18">
        <f>SUM($D$12:D71,$E$12:E71)</f>
        <v>19235.0321962719</v>
      </c>
      <c r="G71" s="18">
        <f>SUM($E$12:E71)</f>
        <v>15609.124121753963</v>
      </c>
      <c r="H71" s="31">
        <f t="shared" si="0"/>
        <v>96374.0919254821</v>
      </c>
    </row>
    <row r="72" spans="1:8" ht="15" customHeight="1">
      <c r="A72" s="29">
        <f t="shared" si="5"/>
        <v>3</v>
      </c>
      <c r="B72" s="30">
        <f t="shared" si="2"/>
        <v>60</v>
      </c>
      <c r="C72" s="18">
        <f t="shared" si="3"/>
        <v>96374.0919254821</v>
      </c>
      <c r="D72" s="18">
        <f t="shared" si="1"/>
        <v>66.54878582192197</v>
      </c>
      <c r="E72" s="18">
        <f t="shared" si="4"/>
        <v>259.46870903014417</v>
      </c>
      <c r="F72" s="18">
        <f>SUM($D$12:D72,$E$12:E72)</f>
        <v>19561.049691123968</v>
      </c>
      <c r="G72" s="18">
        <f>SUM($E$12:E72)</f>
        <v>15868.592830784108</v>
      </c>
      <c r="H72" s="31">
        <f t="shared" si="0"/>
        <v>96307.54313966018</v>
      </c>
    </row>
    <row r="73" spans="1:8" ht="15" customHeight="1">
      <c r="A73" s="29">
        <f t="shared" si="5"/>
        <v>3</v>
      </c>
      <c r="B73" s="30">
        <f t="shared" si="2"/>
        <v>61</v>
      </c>
      <c r="C73" s="18">
        <f t="shared" si="3"/>
        <v>96307.54313966018</v>
      </c>
      <c r="D73" s="18">
        <f t="shared" si="1"/>
        <v>66.7279556299041</v>
      </c>
      <c r="E73" s="18">
        <f t="shared" si="4"/>
        <v>259.28953922216203</v>
      </c>
      <c r="F73" s="18">
        <f>SUM($D$12:D73,$E$12:E73)</f>
        <v>19887.067185976033</v>
      </c>
      <c r="G73" s="18">
        <f>SUM($E$12:E73)</f>
        <v>16127.88237000627</v>
      </c>
      <c r="H73" s="31">
        <f t="shared" si="0"/>
        <v>96240.81518403027</v>
      </c>
    </row>
    <row r="74" spans="1:8" ht="15" customHeight="1">
      <c r="A74" s="29">
        <f t="shared" si="5"/>
        <v>3</v>
      </c>
      <c r="B74" s="30">
        <f t="shared" si="2"/>
        <v>62</v>
      </c>
      <c r="C74" s="18">
        <f t="shared" si="3"/>
        <v>96240.81518403027</v>
      </c>
      <c r="D74" s="18">
        <f t="shared" si="1"/>
        <v>66.90760781813844</v>
      </c>
      <c r="E74" s="18">
        <f t="shared" si="4"/>
        <v>259.1098870339277</v>
      </c>
      <c r="F74" s="18">
        <f>SUM($D$12:D74,$E$12:E74)</f>
        <v>20213.0846808281</v>
      </c>
      <c r="G74" s="18">
        <f>SUM($E$12:E74)</f>
        <v>16386.992257040198</v>
      </c>
      <c r="H74" s="31">
        <f t="shared" si="0"/>
        <v>96173.90757621214</v>
      </c>
    </row>
    <row r="75" spans="1:8" ht="15" customHeight="1">
      <c r="A75" s="29">
        <f t="shared" si="5"/>
        <v>3</v>
      </c>
      <c r="B75" s="30">
        <f t="shared" si="2"/>
        <v>63</v>
      </c>
      <c r="C75" s="18">
        <f t="shared" si="3"/>
        <v>96173.90757621214</v>
      </c>
      <c r="D75" s="18">
        <f t="shared" si="1"/>
        <v>67.08774368534114</v>
      </c>
      <c r="E75" s="18">
        <f t="shared" si="4"/>
        <v>258.929751166725</v>
      </c>
      <c r="F75" s="18">
        <f>SUM($D$12:D75,$E$12:E75)</f>
        <v>20539.102175680164</v>
      </c>
      <c r="G75" s="18">
        <f>SUM($E$12:E75)</f>
        <v>16645.922008206922</v>
      </c>
      <c r="H75" s="31">
        <f t="shared" si="0"/>
        <v>96106.81983252679</v>
      </c>
    </row>
    <row r="76" spans="1:8" ht="15" customHeight="1">
      <c r="A76" s="29">
        <f t="shared" si="5"/>
        <v>3</v>
      </c>
      <c r="B76" s="30">
        <f t="shared" si="2"/>
        <v>64</v>
      </c>
      <c r="C76" s="18">
        <f t="shared" si="3"/>
        <v>96106.81983252679</v>
      </c>
      <c r="D76" s="18">
        <f t="shared" si="1"/>
        <v>67.26836453372476</v>
      </c>
      <c r="E76" s="18">
        <f t="shared" si="4"/>
        <v>258.7491303183414</v>
      </c>
      <c r="F76" s="18">
        <f>SUM($D$12:D76,$E$12:E76)</f>
        <v>20865.119670532225</v>
      </c>
      <c r="G76" s="18">
        <f>SUM($E$12:E76)</f>
        <v>16904.671138525264</v>
      </c>
      <c r="H76" s="31">
        <f t="shared" si="0"/>
        <v>96039.55146799306</v>
      </c>
    </row>
    <row r="77" spans="1:8" ht="15" customHeight="1">
      <c r="A77" s="29">
        <f t="shared" si="5"/>
        <v>3</v>
      </c>
      <c r="B77" s="30">
        <f t="shared" si="2"/>
        <v>65</v>
      </c>
      <c r="C77" s="18">
        <f t="shared" si="3"/>
        <v>96039.55146799306</v>
      </c>
      <c r="D77" s="18">
        <f t="shared" si="1"/>
        <v>67.44947166900783</v>
      </c>
      <c r="E77" s="18">
        <f t="shared" si="4"/>
        <v>258.5680231830583</v>
      </c>
      <c r="F77" s="18">
        <f>SUM($D$12:D77,$E$12:E77)</f>
        <v>21191.137165384294</v>
      </c>
      <c r="G77" s="18">
        <f>SUM($E$12:E77)</f>
        <v>17163.239161708323</v>
      </c>
      <c r="H77" s="31">
        <f aca="true" t="shared" si="6" ref="H77:H140">C77-D77</f>
        <v>95972.10199632405</v>
      </c>
    </row>
    <row r="78" spans="1:8" ht="15" customHeight="1">
      <c r="A78" s="29">
        <f t="shared" si="5"/>
        <v>3</v>
      </c>
      <c r="B78" s="30">
        <f t="shared" si="2"/>
        <v>66</v>
      </c>
      <c r="C78" s="18">
        <f t="shared" si="3"/>
        <v>95972.10199632405</v>
      </c>
      <c r="D78" s="18">
        <f aca="true" t="shared" si="7" ref="D78:D141">IF(H77&gt;0.5,IF(C78&lt;$E$7,C78,$E$7-E78),0)</f>
        <v>67.6310664004244</v>
      </c>
      <c r="E78" s="18">
        <f t="shared" si="4"/>
        <v>258.38642845164173</v>
      </c>
      <c r="F78" s="18">
        <f>SUM($D$12:D78,$E$12:E78)</f>
        <v>21517.15466023636</v>
      </c>
      <c r="G78" s="18">
        <f>SUM($E$12:E78)</f>
        <v>17421.625590159965</v>
      </c>
      <c r="H78" s="31">
        <f t="shared" si="6"/>
        <v>95904.47092992363</v>
      </c>
    </row>
    <row r="79" spans="1:8" ht="15" customHeight="1">
      <c r="A79" s="29">
        <f t="shared" si="5"/>
        <v>3</v>
      </c>
      <c r="B79" s="30">
        <f aca="true" t="shared" si="8" ref="B79:B142">B78+1</f>
        <v>67</v>
      </c>
      <c r="C79" s="18">
        <f aca="true" t="shared" si="9" ref="C79:C142">IF(H78&gt;0.5,+C78-D78,0)</f>
        <v>95904.47092992363</v>
      </c>
      <c r="D79" s="18">
        <f t="shared" si="7"/>
        <v>67.81315004073326</v>
      </c>
      <c r="E79" s="18">
        <f aca="true" t="shared" si="10" ref="E79:E142">IF(H78&gt;0.5,C79*$E$4/26,0)</f>
        <v>258.2043448113329</v>
      </c>
      <c r="F79" s="18">
        <f>SUM($D$12:D79,$E$12:E79)</f>
        <v>21843.17215508843</v>
      </c>
      <c r="G79" s="18">
        <f>SUM($E$12:E79)</f>
        <v>17679.829934971298</v>
      </c>
      <c r="H79" s="31">
        <f t="shared" si="6"/>
        <v>95836.6577798829</v>
      </c>
    </row>
    <row r="80" spans="1:8" ht="15" customHeight="1">
      <c r="A80" s="29">
        <f t="shared" si="5"/>
        <v>3</v>
      </c>
      <c r="B80" s="30">
        <f t="shared" si="8"/>
        <v>68</v>
      </c>
      <c r="C80" s="18">
        <f t="shared" si="9"/>
        <v>95836.6577798829</v>
      </c>
      <c r="D80" s="18">
        <f t="shared" si="7"/>
        <v>67.99572390622757</v>
      </c>
      <c r="E80" s="18">
        <f t="shared" si="10"/>
        <v>258.02177094583857</v>
      </c>
      <c r="F80" s="18">
        <f>SUM($D$12:D80,$E$12:E80)</f>
        <v>22169.189649940497</v>
      </c>
      <c r="G80" s="18">
        <f>SUM($E$12:E80)</f>
        <v>17937.851705917135</v>
      </c>
      <c r="H80" s="31">
        <f t="shared" si="6"/>
        <v>95768.66205597667</v>
      </c>
    </row>
    <row r="81" spans="1:8" ht="15" customHeight="1">
      <c r="A81" s="29">
        <f t="shared" si="5"/>
        <v>3</v>
      </c>
      <c r="B81" s="30">
        <f t="shared" si="8"/>
        <v>69</v>
      </c>
      <c r="C81" s="18">
        <f t="shared" si="9"/>
        <v>95768.66205597667</v>
      </c>
      <c r="D81" s="18">
        <f t="shared" si="7"/>
        <v>68.17878931674431</v>
      </c>
      <c r="E81" s="18">
        <f t="shared" si="10"/>
        <v>257.8387055353218</v>
      </c>
      <c r="F81" s="18">
        <f>SUM($D$12:D81,$E$12:E81)</f>
        <v>22495.207144792566</v>
      </c>
      <c r="G81" s="18">
        <f>SUM($E$12:E81)</f>
        <v>18195.69041145246</v>
      </c>
      <c r="H81" s="31">
        <f t="shared" si="6"/>
        <v>95700.48326665992</v>
      </c>
    </row>
    <row r="82" spans="1:8" ht="15" customHeight="1">
      <c r="A82" s="29">
        <f t="shared" si="5"/>
        <v>3</v>
      </c>
      <c r="B82" s="30">
        <f t="shared" si="8"/>
        <v>70</v>
      </c>
      <c r="C82" s="18">
        <f t="shared" si="9"/>
        <v>95700.48326665992</v>
      </c>
      <c r="D82" s="18">
        <f t="shared" si="7"/>
        <v>68.36234759567401</v>
      </c>
      <c r="E82" s="18">
        <f t="shared" si="10"/>
        <v>257.6551472563921</v>
      </c>
      <c r="F82" s="18">
        <f>SUM($D$12:D82,$E$12:E82)</f>
        <v>22821.22463964463</v>
      </c>
      <c r="G82" s="18">
        <f>SUM($E$12:E82)</f>
        <v>18453.34555870885</v>
      </c>
      <c r="H82" s="31">
        <f t="shared" si="6"/>
        <v>95632.12091906425</v>
      </c>
    </row>
    <row r="83" spans="1:8" ht="15" customHeight="1">
      <c r="A83" s="29">
        <f t="shared" si="5"/>
        <v>3</v>
      </c>
      <c r="B83" s="30">
        <f t="shared" si="8"/>
        <v>71</v>
      </c>
      <c r="C83" s="18">
        <f t="shared" si="9"/>
        <v>95632.12091906425</v>
      </c>
      <c r="D83" s="18">
        <f t="shared" si="7"/>
        <v>68.54640006997005</v>
      </c>
      <c r="E83" s="18">
        <f t="shared" si="10"/>
        <v>257.4710947820961</v>
      </c>
      <c r="F83" s="18">
        <f>SUM($D$12:D83,$E$12:E83)</f>
        <v>23147.242134496693</v>
      </c>
      <c r="G83" s="18">
        <f>SUM($E$12:E83)</f>
        <v>18710.816653490947</v>
      </c>
      <c r="H83" s="31">
        <f t="shared" si="6"/>
        <v>95563.57451899428</v>
      </c>
    </row>
    <row r="84" spans="1:8" ht="15" customHeight="1">
      <c r="A84" s="29">
        <f t="shared" si="5"/>
        <v>3</v>
      </c>
      <c r="B84" s="30">
        <f t="shared" si="8"/>
        <v>72</v>
      </c>
      <c r="C84" s="18">
        <f t="shared" si="9"/>
        <v>95563.57451899428</v>
      </c>
      <c r="D84" s="18">
        <f t="shared" si="7"/>
        <v>68.73094807015843</v>
      </c>
      <c r="E84" s="18">
        <f t="shared" si="10"/>
        <v>257.2865467819077</v>
      </c>
      <c r="F84" s="18">
        <f>SUM($D$12:D84,$E$12:E84)</f>
        <v>23473.25962934876</v>
      </c>
      <c r="G84" s="18">
        <f>SUM($E$12:E84)</f>
        <v>18968.103200272853</v>
      </c>
      <c r="H84" s="31">
        <f t="shared" si="6"/>
        <v>95494.84357092413</v>
      </c>
    </row>
    <row r="85" spans="1:8" ht="15" customHeight="1">
      <c r="A85" s="29">
        <f t="shared" si="5"/>
        <v>3</v>
      </c>
      <c r="B85" s="30">
        <f t="shared" si="8"/>
        <v>73</v>
      </c>
      <c r="C85" s="18">
        <f t="shared" si="9"/>
        <v>95494.84357092413</v>
      </c>
      <c r="D85" s="18">
        <f t="shared" si="7"/>
        <v>68.91599293034733</v>
      </c>
      <c r="E85" s="18">
        <f t="shared" si="10"/>
        <v>257.1015019217188</v>
      </c>
      <c r="F85" s="18">
        <f>SUM($D$12:D85,$E$12:E85)</f>
        <v>23799.277124200824</v>
      </c>
      <c r="G85" s="18">
        <f>SUM($E$12:E85)</f>
        <v>19225.204702194573</v>
      </c>
      <c r="H85" s="31">
        <f t="shared" si="6"/>
        <v>95425.92757799379</v>
      </c>
    </row>
    <row r="86" spans="1:8" ht="15" customHeight="1">
      <c r="A86" s="29">
        <f t="shared" si="5"/>
        <v>3</v>
      </c>
      <c r="B86" s="30">
        <f t="shared" si="8"/>
        <v>74</v>
      </c>
      <c r="C86" s="18">
        <f t="shared" si="9"/>
        <v>95425.92757799379</v>
      </c>
      <c r="D86" s="18">
        <f t="shared" si="7"/>
        <v>69.10153598823672</v>
      </c>
      <c r="E86" s="18">
        <f t="shared" si="10"/>
        <v>256.9159588638294</v>
      </c>
      <c r="F86" s="18">
        <f>SUM($D$12:D86,$E$12:E86)</f>
        <v>24125.29461905289</v>
      </c>
      <c r="G86" s="18">
        <f>SUM($E$12:E86)</f>
        <v>19482.1206610584</v>
      </c>
      <c r="H86" s="31">
        <f t="shared" si="6"/>
        <v>95356.82604200556</v>
      </c>
    </row>
    <row r="87" spans="1:8" ht="15" customHeight="1">
      <c r="A87" s="29">
        <f t="shared" si="5"/>
        <v>3</v>
      </c>
      <c r="B87" s="30">
        <f t="shared" si="8"/>
        <v>75</v>
      </c>
      <c r="C87" s="18">
        <f t="shared" si="9"/>
        <v>95356.82604200556</v>
      </c>
      <c r="D87" s="18">
        <f t="shared" si="7"/>
        <v>69.28757858512807</v>
      </c>
      <c r="E87" s="18">
        <f t="shared" si="10"/>
        <v>256.72991626693806</v>
      </c>
      <c r="F87" s="18">
        <f>SUM($D$12:D87,$E$12:E87)</f>
        <v>24451.312113904958</v>
      </c>
      <c r="G87" s="18">
        <f>SUM($E$12:E87)</f>
        <v>19738.85057732534</v>
      </c>
      <c r="H87" s="31">
        <f t="shared" si="6"/>
        <v>95287.53846342044</v>
      </c>
    </row>
    <row r="88" spans="1:8" ht="15" customHeight="1">
      <c r="A88" s="29">
        <f t="shared" si="5"/>
        <v>3</v>
      </c>
      <c r="B88" s="30">
        <f t="shared" si="8"/>
        <v>76</v>
      </c>
      <c r="C88" s="18">
        <f t="shared" si="9"/>
        <v>95287.53846342044</v>
      </c>
      <c r="D88" s="18">
        <f t="shared" si="7"/>
        <v>69.47412206593418</v>
      </c>
      <c r="E88" s="18">
        <f t="shared" si="10"/>
        <v>256.54337278613195</v>
      </c>
      <c r="F88" s="18">
        <f>SUM($D$12:D88,$E$12:E88)</f>
        <v>24777.329608757023</v>
      </c>
      <c r="G88" s="18">
        <f>SUM($E$12:E88)</f>
        <v>19995.39395011147</v>
      </c>
      <c r="H88" s="31">
        <f t="shared" si="6"/>
        <v>95218.0643413545</v>
      </c>
    </row>
    <row r="89" spans="1:8" ht="15" customHeight="1">
      <c r="A89" s="29">
        <f t="shared" si="5"/>
        <v>3</v>
      </c>
      <c r="B89" s="30">
        <f t="shared" si="8"/>
        <v>77</v>
      </c>
      <c r="C89" s="18">
        <f t="shared" si="9"/>
        <v>95218.0643413545</v>
      </c>
      <c r="D89" s="18">
        <f t="shared" si="7"/>
        <v>69.66116777918859</v>
      </c>
      <c r="E89" s="18">
        <f t="shared" si="10"/>
        <v>256.35632707287755</v>
      </c>
      <c r="F89" s="18">
        <f>SUM($D$12:D89,$E$12:E89)</f>
        <v>25103.34710360909</v>
      </c>
      <c r="G89" s="18">
        <f>SUM($E$12:E89)</f>
        <v>20251.750277184346</v>
      </c>
      <c r="H89" s="31">
        <f t="shared" si="6"/>
        <v>95148.40317357531</v>
      </c>
    </row>
    <row r="90" spans="1:8" ht="15" customHeight="1">
      <c r="A90" s="29">
        <f t="shared" si="5"/>
        <v>3</v>
      </c>
      <c r="B90" s="30">
        <f t="shared" si="8"/>
        <v>78</v>
      </c>
      <c r="C90" s="18">
        <f t="shared" si="9"/>
        <v>95148.40317357531</v>
      </c>
      <c r="D90" s="18">
        <f t="shared" si="7"/>
        <v>69.84871707705565</v>
      </c>
      <c r="E90" s="18">
        <f t="shared" si="10"/>
        <v>256.1687777750105</v>
      </c>
      <c r="F90" s="18">
        <f>SUM($D$12:D90,$E$12:E90)</f>
        <v>25429.364598461158</v>
      </c>
      <c r="G90" s="18">
        <f>SUM($E$12:E90)</f>
        <v>20507.91905495936</v>
      </c>
      <c r="H90" s="31">
        <f t="shared" si="6"/>
        <v>95078.55445649826</v>
      </c>
    </row>
    <row r="91" spans="1:8" ht="15" customHeight="1">
      <c r="A91" s="29">
        <f t="shared" si="5"/>
        <v>4</v>
      </c>
      <c r="B91" s="30">
        <f t="shared" si="8"/>
        <v>79</v>
      </c>
      <c r="C91" s="18">
        <f t="shared" si="9"/>
        <v>95078.55445649826</v>
      </c>
      <c r="D91" s="18">
        <f t="shared" si="7"/>
        <v>70.03677131534002</v>
      </c>
      <c r="E91" s="18">
        <f t="shared" si="10"/>
        <v>255.98072353672612</v>
      </c>
      <c r="F91" s="18">
        <f>SUM($D$12:D91,$E$12:E91)</f>
        <v>25755.382093313223</v>
      </c>
      <c r="G91" s="18">
        <f>SUM($E$12:E91)</f>
        <v>20763.899778496085</v>
      </c>
      <c r="H91" s="31">
        <f t="shared" si="6"/>
        <v>95008.51768518292</v>
      </c>
    </row>
    <row r="92" spans="1:8" ht="15" customHeight="1">
      <c r="A92" s="29">
        <f t="shared" si="5"/>
        <v>4</v>
      </c>
      <c r="B92" s="30">
        <f t="shared" si="8"/>
        <v>80</v>
      </c>
      <c r="C92" s="18">
        <f t="shared" si="9"/>
        <v>95008.51768518292</v>
      </c>
      <c r="D92" s="18">
        <f t="shared" si="7"/>
        <v>70.22533185349673</v>
      </c>
      <c r="E92" s="18">
        <f t="shared" si="10"/>
        <v>255.7921629985694</v>
      </c>
      <c r="F92" s="18">
        <f>SUM($D$12:D92,$E$12:E92)</f>
        <v>26081.399588165288</v>
      </c>
      <c r="G92" s="18">
        <f>SUM($E$12:E92)</f>
        <v>21019.691941494653</v>
      </c>
      <c r="H92" s="31">
        <f t="shared" si="6"/>
        <v>94938.29235332942</v>
      </c>
    </row>
    <row r="93" spans="1:8" ht="15" customHeight="1">
      <c r="A93" s="29">
        <f t="shared" si="5"/>
        <v>4</v>
      </c>
      <c r="B93" s="30">
        <f t="shared" si="8"/>
        <v>81</v>
      </c>
      <c r="C93" s="18">
        <f t="shared" si="9"/>
        <v>94938.29235332942</v>
      </c>
      <c r="D93" s="18">
        <f t="shared" si="7"/>
        <v>70.41440005464074</v>
      </c>
      <c r="E93" s="18">
        <f t="shared" si="10"/>
        <v>255.6030947974254</v>
      </c>
      <c r="F93" s="18">
        <f>SUM($D$12:D93,$E$12:E93)</f>
        <v>26407.417083017353</v>
      </c>
      <c r="G93" s="18">
        <f>SUM($E$12:E93)</f>
        <v>21275.29503629208</v>
      </c>
      <c r="H93" s="31">
        <f t="shared" si="6"/>
        <v>94867.87795327479</v>
      </c>
    </row>
    <row r="94" spans="1:8" ht="15" customHeight="1">
      <c r="A94" s="29">
        <f t="shared" si="5"/>
        <v>4</v>
      </c>
      <c r="B94" s="30">
        <f t="shared" si="8"/>
        <v>82</v>
      </c>
      <c r="C94" s="18">
        <f t="shared" si="9"/>
        <v>94867.87795327479</v>
      </c>
      <c r="D94" s="18">
        <f t="shared" si="7"/>
        <v>70.60397728555708</v>
      </c>
      <c r="E94" s="18">
        <f t="shared" si="10"/>
        <v>255.41351756650906</v>
      </c>
      <c r="F94" s="18">
        <f>SUM($D$12:D94,$E$12:E94)</f>
        <v>26733.434577869422</v>
      </c>
      <c r="G94" s="18">
        <f>SUM($E$12:E94)</f>
        <v>21530.70855385859</v>
      </c>
      <c r="H94" s="31">
        <f t="shared" si="6"/>
        <v>94797.27397598923</v>
      </c>
    </row>
    <row r="95" spans="1:8" ht="15" customHeight="1">
      <c r="A95" s="29">
        <f t="shared" si="5"/>
        <v>4</v>
      </c>
      <c r="B95" s="30">
        <f t="shared" si="8"/>
        <v>83</v>
      </c>
      <c r="C95" s="18">
        <f t="shared" si="9"/>
        <v>94797.27397598923</v>
      </c>
      <c r="D95" s="18">
        <f t="shared" si="7"/>
        <v>70.79406491671048</v>
      </c>
      <c r="E95" s="18">
        <f t="shared" si="10"/>
        <v>255.22342993535565</v>
      </c>
      <c r="F95" s="18">
        <f>SUM($D$12:D95,$E$12:E95)</f>
        <v>27059.452072721488</v>
      </c>
      <c r="G95" s="18">
        <f>SUM($E$12:E95)</f>
        <v>21785.931983793944</v>
      </c>
      <c r="H95" s="31">
        <f t="shared" si="6"/>
        <v>94726.47991107251</v>
      </c>
    </row>
    <row r="96" spans="1:8" ht="15" customHeight="1">
      <c r="A96" s="29">
        <f t="shared" si="5"/>
        <v>4</v>
      </c>
      <c r="B96" s="30">
        <f t="shared" si="8"/>
        <v>84</v>
      </c>
      <c r="C96" s="18">
        <f t="shared" si="9"/>
        <v>94726.47991107251</v>
      </c>
      <c r="D96" s="18">
        <f t="shared" si="7"/>
        <v>70.9846643222555</v>
      </c>
      <c r="E96" s="18">
        <f t="shared" si="10"/>
        <v>255.03283052981064</v>
      </c>
      <c r="F96" s="18">
        <f>SUM($D$12:D96,$E$12:E96)</f>
        <v>27385.469567573553</v>
      </c>
      <c r="G96" s="18">
        <f>SUM($E$12:E96)</f>
        <v>22040.964814323754</v>
      </c>
      <c r="H96" s="31">
        <f t="shared" si="6"/>
        <v>94655.49524675026</v>
      </c>
    </row>
    <row r="97" spans="1:8" ht="15" customHeight="1">
      <c r="A97" s="29">
        <f t="shared" si="5"/>
        <v>4</v>
      </c>
      <c r="B97" s="30">
        <f t="shared" si="8"/>
        <v>85</v>
      </c>
      <c r="C97" s="18">
        <f t="shared" si="9"/>
        <v>94655.49524675026</v>
      </c>
      <c r="D97" s="18">
        <f t="shared" si="7"/>
        <v>71.17577688004619</v>
      </c>
      <c r="E97" s="18">
        <f t="shared" si="10"/>
        <v>254.84171797201995</v>
      </c>
      <c r="F97" s="18">
        <f>SUM($D$12:D97,$E$12:E97)</f>
        <v>27711.48706242562</v>
      </c>
      <c r="G97" s="18">
        <f>SUM($E$12:E97)</f>
        <v>22295.806532295774</v>
      </c>
      <c r="H97" s="31">
        <f t="shared" si="6"/>
        <v>94584.31946987021</v>
      </c>
    </row>
    <row r="98" spans="1:8" ht="15" customHeight="1">
      <c r="A98" s="29">
        <f t="shared" si="5"/>
        <v>4</v>
      </c>
      <c r="B98" s="30">
        <f t="shared" si="8"/>
        <v>86</v>
      </c>
      <c r="C98" s="18">
        <f t="shared" si="9"/>
        <v>94584.31946987021</v>
      </c>
      <c r="D98" s="18">
        <f t="shared" si="7"/>
        <v>71.36740397164633</v>
      </c>
      <c r="E98" s="18">
        <f t="shared" si="10"/>
        <v>254.6500908804198</v>
      </c>
      <c r="F98" s="18">
        <f>SUM($D$12:D98,$E$12:E98)</f>
        <v>28037.504557277683</v>
      </c>
      <c r="G98" s="18">
        <f>SUM($E$12:E98)</f>
        <v>22550.456623176193</v>
      </c>
      <c r="H98" s="31">
        <f t="shared" si="6"/>
        <v>94512.95206589857</v>
      </c>
    </row>
    <row r="99" spans="1:8" ht="15" customHeight="1">
      <c r="A99" s="29">
        <f t="shared" si="5"/>
        <v>4</v>
      </c>
      <c r="B99" s="30">
        <f t="shared" si="8"/>
        <v>87</v>
      </c>
      <c r="C99" s="18">
        <f t="shared" si="9"/>
        <v>94512.95206589857</v>
      </c>
      <c r="D99" s="18">
        <f t="shared" si="7"/>
        <v>71.55954698233919</v>
      </c>
      <c r="E99" s="18">
        <f t="shared" si="10"/>
        <v>254.45794786972695</v>
      </c>
      <c r="F99" s="18">
        <f>SUM($D$12:D99,$E$12:E99)</f>
        <v>28363.52205212975</v>
      </c>
      <c r="G99" s="18">
        <f>SUM($E$12:E99)</f>
        <v>22804.91457104592</v>
      </c>
      <c r="H99" s="31">
        <f t="shared" si="6"/>
        <v>94441.39251891623</v>
      </c>
    </row>
    <row r="100" spans="1:8" ht="15" customHeight="1">
      <c r="A100" s="29">
        <f t="shared" si="5"/>
        <v>4</v>
      </c>
      <c r="B100" s="30">
        <f t="shared" si="8"/>
        <v>88</v>
      </c>
      <c r="C100" s="18">
        <f t="shared" si="9"/>
        <v>94441.39251891623</v>
      </c>
      <c r="D100" s="18">
        <f t="shared" si="7"/>
        <v>71.75220730113779</v>
      </c>
      <c r="E100" s="18">
        <f t="shared" si="10"/>
        <v>254.26528755092835</v>
      </c>
      <c r="F100" s="18">
        <f>SUM($D$12:D100,$E$12:E100)</f>
        <v>28689.539546981814</v>
      </c>
      <c r="G100" s="18">
        <f>SUM($E$12:E100)</f>
        <v>23059.179858596846</v>
      </c>
      <c r="H100" s="31">
        <f t="shared" si="6"/>
        <v>94369.64031161509</v>
      </c>
    </row>
    <row r="101" spans="1:8" ht="15" customHeight="1">
      <c r="A101" s="29">
        <f t="shared" si="5"/>
        <v>4</v>
      </c>
      <c r="B101" s="30">
        <f t="shared" si="8"/>
        <v>89</v>
      </c>
      <c r="C101" s="18">
        <f t="shared" si="9"/>
        <v>94369.64031161509</v>
      </c>
      <c r="D101" s="18">
        <f t="shared" si="7"/>
        <v>71.94538632079471</v>
      </c>
      <c r="E101" s="18">
        <f t="shared" si="10"/>
        <v>254.07210853127143</v>
      </c>
      <c r="F101" s="18">
        <f>SUM($D$12:D101,$E$12:E101)</f>
        <v>29015.55704183388</v>
      </c>
      <c r="G101" s="18">
        <f>SUM($E$12:E101)</f>
        <v>23313.25196712812</v>
      </c>
      <c r="H101" s="31">
        <f t="shared" si="6"/>
        <v>94297.6949252943</v>
      </c>
    </row>
    <row r="102" spans="1:8" ht="15" customHeight="1">
      <c r="A102" s="29">
        <f t="shared" si="5"/>
        <v>4</v>
      </c>
      <c r="B102" s="30">
        <f t="shared" si="8"/>
        <v>90</v>
      </c>
      <c r="C102" s="18">
        <f t="shared" si="9"/>
        <v>94297.6949252943</v>
      </c>
      <c r="D102" s="18">
        <f t="shared" si="7"/>
        <v>72.13908543781224</v>
      </c>
      <c r="E102" s="18">
        <f t="shared" si="10"/>
        <v>253.8784094142539</v>
      </c>
      <c r="F102" s="18">
        <f>SUM($D$12:D102,$E$12:E102)</f>
        <v>29341.574536685945</v>
      </c>
      <c r="G102" s="18">
        <f>SUM($E$12:E102)</f>
        <v>23567.130376542373</v>
      </c>
      <c r="H102" s="31">
        <f t="shared" si="6"/>
        <v>94225.55583985649</v>
      </c>
    </row>
    <row r="103" spans="1:8" ht="15" customHeight="1">
      <c r="A103" s="29">
        <f t="shared" si="5"/>
        <v>4</v>
      </c>
      <c r="B103" s="30">
        <f t="shared" si="8"/>
        <v>91</v>
      </c>
      <c r="C103" s="18">
        <f t="shared" si="9"/>
        <v>94225.55583985649</v>
      </c>
      <c r="D103" s="18">
        <f t="shared" si="7"/>
        <v>72.33330605245249</v>
      </c>
      <c r="E103" s="18">
        <f t="shared" si="10"/>
        <v>253.68418879961365</v>
      </c>
      <c r="F103" s="18">
        <f>SUM($D$12:D103,$E$12:E103)</f>
        <v>29667.592031538014</v>
      </c>
      <c r="G103" s="18">
        <f>SUM($E$12:E103)</f>
        <v>23820.814565341985</v>
      </c>
      <c r="H103" s="31">
        <f t="shared" si="6"/>
        <v>94153.22253380404</v>
      </c>
    </row>
    <row r="104" spans="1:8" ht="15" customHeight="1">
      <c r="A104" s="29">
        <f aca="true" t="shared" si="11" ref="A104:A167">A78+1</f>
        <v>4</v>
      </c>
      <c r="B104" s="30">
        <f t="shared" si="8"/>
        <v>92</v>
      </c>
      <c r="C104" s="18">
        <f t="shared" si="9"/>
        <v>94153.22253380404</v>
      </c>
      <c r="D104" s="18">
        <f t="shared" si="7"/>
        <v>72.52804956874752</v>
      </c>
      <c r="E104" s="18">
        <f t="shared" si="10"/>
        <v>253.48944528331862</v>
      </c>
      <c r="F104" s="18">
        <f>SUM($D$12:D104,$E$12:E104)</f>
        <v>29993.60952639008</v>
      </c>
      <c r="G104" s="18">
        <f>SUM($E$12:E104)</f>
        <v>24074.304010625303</v>
      </c>
      <c r="H104" s="31">
        <f t="shared" si="6"/>
        <v>94080.6944842353</v>
      </c>
    </row>
    <row r="105" spans="1:8" ht="15" customHeight="1">
      <c r="A105" s="29">
        <f t="shared" si="11"/>
        <v>4</v>
      </c>
      <c r="B105" s="30">
        <f t="shared" si="8"/>
        <v>93</v>
      </c>
      <c r="C105" s="18">
        <f t="shared" si="9"/>
        <v>94080.6944842353</v>
      </c>
      <c r="D105" s="18">
        <f t="shared" si="7"/>
        <v>72.72331739450956</v>
      </c>
      <c r="E105" s="18">
        <f t="shared" si="10"/>
        <v>253.29417745755657</v>
      </c>
      <c r="F105" s="18">
        <f>SUM($D$12:D105,$E$12:E105)</f>
        <v>30319.627021242144</v>
      </c>
      <c r="G105" s="18">
        <f>SUM($E$12:E105)</f>
        <v>24327.59818808286</v>
      </c>
      <c r="H105" s="31">
        <f t="shared" si="6"/>
        <v>94007.97116684078</v>
      </c>
    </row>
    <row r="106" spans="1:8" ht="15" customHeight="1">
      <c r="A106" s="29">
        <f t="shared" si="11"/>
        <v>4</v>
      </c>
      <c r="B106" s="30">
        <f t="shared" si="8"/>
        <v>94</v>
      </c>
      <c r="C106" s="18">
        <f t="shared" si="9"/>
        <v>94007.97116684078</v>
      </c>
      <c r="D106" s="18">
        <f t="shared" si="7"/>
        <v>72.9191109413409</v>
      </c>
      <c r="E106" s="18">
        <f t="shared" si="10"/>
        <v>253.09838391072523</v>
      </c>
      <c r="F106" s="18">
        <f>SUM($D$12:D106,$E$12:E106)</f>
        <v>30645.644516094213</v>
      </c>
      <c r="G106" s="18">
        <f>SUM($E$12:E106)</f>
        <v>24580.696571993583</v>
      </c>
      <c r="H106" s="31">
        <f t="shared" si="6"/>
        <v>93935.05205589945</v>
      </c>
    </row>
    <row r="107" spans="1:8" ht="15" customHeight="1">
      <c r="A107" s="29">
        <f t="shared" si="11"/>
        <v>4</v>
      </c>
      <c r="B107" s="30">
        <f t="shared" si="8"/>
        <v>95</v>
      </c>
      <c r="C107" s="18">
        <f t="shared" si="9"/>
        <v>93935.05205589945</v>
      </c>
      <c r="D107" s="18">
        <f t="shared" si="7"/>
        <v>73.11543162464454</v>
      </c>
      <c r="E107" s="18">
        <f t="shared" si="10"/>
        <v>252.9020632274216</v>
      </c>
      <c r="F107" s="18">
        <f>SUM($D$12:D107,$E$12:E107)</f>
        <v>30971.66201094628</v>
      </c>
      <c r="G107" s="18">
        <f>SUM($E$12:E107)</f>
        <v>24833.598635221006</v>
      </c>
      <c r="H107" s="31">
        <f t="shared" si="6"/>
        <v>93861.93662427481</v>
      </c>
    </row>
    <row r="108" spans="1:8" ht="15" customHeight="1">
      <c r="A108" s="29">
        <f t="shared" si="11"/>
        <v>4</v>
      </c>
      <c r="B108" s="30">
        <f t="shared" si="8"/>
        <v>96</v>
      </c>
      <c r="C108" s="18">
        <f t="shared" si="9"/>
        <v>93861.93662427481</v>
      </c>
      <c r="D108" s="18">
        <f t="shared" si="7"/>
        <v>73.31228086363393</v>
      </c>
      <c r="E108" s="18">
        <f t="shared" si="10"/>
        <v>252.7052139884322</v>
      </c>
      <c r="F108" s="18">
        <f>SUM($D$12:D108,$E$12:E108)</f>
        <v>31297.679505798344</v>
      </c>
      <c r="G108" s="18">
        <f>SUM($E$12:E108)</f>
        <v>25086.30384920944</v>
      </c>
      <c r="H108" s="31">
        <f t="shared" si="6"/>
        <v>93788.62434341117</v>
      </c>
    </row>
    <row r="109" spans="1:8" ht="15" customHeight="1">
      <c r="A109" s="29">
        <f t="shared" si="11"/>
        <v>4</v>
      </c>
      <c r="B109" s="30">
        <f t="shared" si="8"/>
        <v>97</v>
      </c>
      <c r="C109" s="18">
        <f t="shared" si="9"/>
        <v>93788.62434341117</v>
      </c>
      <c r="D109" s="18">
        <f t="shared" si="7"/>
        <v>73.50966008134375</v>
      </c>
      <c r="E109" s="18">
        <f t="shared" si="10"/>
        <v>252.50783477072238</v>
      </c>
      <c r="F109" s="18">
        <f>SUM($D$12:D109,$E$12:E109)</f>
        <v>31623.697000650413</v>
      </c>
      <c r="G109" s="18">
        <f>SUM($E$12:E109)</f>
        <v>25338.811683980162</v>
      </c>
      <c r="H109" s="31">
        <f t="shared" si="6"/>
        <v>93715.11468332983</v>
      </c>
    </row>
    <row r="110" spans="1:8" ht="15" customHeight="1">
      <c r="A110" s="29">
        <f t="shared" si="11"/>
        <v>4</v>
      </c>
      <c r="B110" s="30">
        <f t="shared" si="8"/>
        <v>98</v>
      </c>
      <c r="C110" s="18">
        <f t="shared" si="9"/>
        <v>93715.11468332983</v>
      </c>
      <c r="D110" s="18">
        <f t="shared" si="7"/>
        <v>73.70757070463966</v>
      </c>
      <c r="E110" s="18">
        <f t="shared" si="10"/>
        <v>252.30992414742647</v>
      </c>
      <c r="F110" s="18">
        <f>SUM($D$12:D110,$E$12:E110)</f>
        <v>31949.714495502478</v>
      </c>
      <c r="G110" s="18">
        <f>SUM($E$12:E110)</f>
        <v>25591.12160812759</v>
      </c>
      <c r="H110" s="31">
        <f t="shared" si="6"/>
        <v>93641.40711262518</v>
      </c>
    </row>
    <row r="111" spans="1:8" ht="15" customHeight="1">
      <c r="A111" s="29">
        <f t="shared" si="11"/>
        <v>4</v>
      </c>
      <c r="B111" s="30">
        <f t="shared" si="8"/>
        <v>99</v>
      </c>
      <c r="C111" s="18">
        <f t="shared" si="9"/>
        <v>93641.40711262518</v>
      </c>
      <c r="D111" s="18">
        <f t="shared" si="7"/>
        <v>73.90601416422908</v>
      </c>
      <c r="E111" s="18">
        <f t="shared" si="10"/>
        <v>252.11148068783706</v>
      </c>
      <c r="F111" s="18">
        <f>SUM($D$12:D111,$E$12:E111)</f>
        <v>32275.731990354543</v>
      </c>
      <c r="G111" s="18">
        <f>SUM($E$12:E111)</f>
        <v>25843.233088815425</v>
      </c>
      <c r="H111" s="31">
        <f t="shared" si="6"/>
        <v>93567.50109846095</v>
      </c>
    </row>
    <row r="112" spans="1:8" ht="15" customHeight="1">
      <c r="A112" s="29">
        <f t="shared" si="11"/>
        <v>4</v>
      </c>
      <c r="B112" s="30">
        <f t="shared" si="8"/>
        <v>100</v>
      </c>
      <c r="C112" s="18">
        <f t="shared" si="9"/>
        <v>93567.50109846095</v>
      </c>
      <c r="D112" s="18">
        <f t="shared" si="7"/>
        <v>74.10499189467123</v>
      </c>
      <c r="E112" s="18">
        <f t="shared" si="10"/>
        <v>251.9125029573949</v>
      </c>
      <c r="F112" s="18">
        <f>SUM($D$12:D112,$E$12:E112)</f>
        <v>32601.74948520661</v>
      </c>
      <c r="G112" s="18">
        <f>SUM($E$12:E112)</f>
        <v>26095.14559177282</v>
      </c>
      <c r="H112" s="31">
        <f t="shared" si="6"/>
        <v>93493.39610656629</v>
      </c>
    </row>
    <row r="113" spans="1:8" ht="15" customHeight="1">
      <c r="A113" s="29">
        <f t="shared" si="11"/>
        <v>4</v>
      </c>
      <c r="B113" s="30">
        <f t="shared" si="8"/>
        <v>101</v>
      </c>
      <c r="C113" s="18">
        <f t="shared" si="9"/>
        <v>93493.39610656629</v>
      </c>
      <c r="D113" s="18">
        <f t="shared" si="7"/>
        <v>74.30450533438767</v>
      </c>
      <c r="E113" s="18">
        <f t="shared" si="10"/>
        <v>251.71298951767847</v>
      </c>
      <c r="F113" s="18">
        <f>SUM($D$12:D113,$E$12:E113)</f>
        <v>32927.76698005868</v>
      </c>
      <c r="G113" s="18">
        <f>SUM($E$12:E113)</f>
        <v>26346.858581290497</v>
      </c>
      <c r="H113" s="31">
        <f t="shared" si="6"/>
        <v>93419.0916012319</v>
      </c>
    </row>
    <row r="114" spans="1:8" ht="15" customHeight="1">
      <c r="A114" s="29">
        <f t="shared" si="11"/>
        <v>4</v>
      </c>
      <c r="B114" s="30">
        <f t="shared" si="8"/>
        <v>102</v>
      </c>
      <c r="C114" s="18">
        <f t="shared" si="9"/>
        <v>93419.0916012319</v>
      </c>
      <c r="D114" s="18">
        <f t="shared" si="7"/>
        <v>74.50455592567252</v>
      </c>
      <c r="E114" s="18">
        <f t="shared" si="10"/>
        <v>251.51293892639362</v>
      </c>
      <c r="F114" s="18">
        <f>SUM($D$12:D114,$E$12:E114)</f>
        <v>33253.784474910746</v>
      </c>
      <c r="G114" s="18">
        <f>SUM($E$12:E114)</f>
        <v>26598.37152021689</v>
      </c>
      <c r="H114" s="31">
        <f t="shared" si="6"/>
        <v>93344.58704530624</v>
      </c>
    </row>
    <row r="115" spans="1:8" ht="15" customHeight="1">
      <c r="A115" s="29">
        <f t="shared" si="11"/>
        <v>4</v>
      </c>
      <c r="B115" s="30">
        <f t="shared" si="8"/>
        <v>103</v>
      </c>
      <c r="C115" s="18">
        <f t="shared" si="9"/>
        <v>93344.58704530624</v>
      </c>
      <c r="D115" s="18">
        <f t="shared" si="7"/>
        <v>74.70514511470316</v>
      </c>
      <c r="E115" s="18">
        <f t="shared" si="10"/>
        <v>251.31234973736298</v>
      </c>
      <c r="F115" s="18">
        <f>SUM($D$12:D115,$E$12:E115)</f>
        <v>33579.80196976281</v>
      </c>
      <c r="G115" s="18">
        <f>SUM($E$12:E115)</f>
        <v>26849.683869954253</v>
      </c>
      <c r="H115" s="31">
        <f t="shared" si="6"/>
        <v>93269.88190019154</v>
      </c>
    </row>
    <row r="116" spans="1:8" ht="15" customHeight="1">
      <c r="A116" s="29">
        <f t="shared" si="11"/>
        <v>4</v>
      </c>
      <c r="B116" s="30">
        <f t="shared" si="8"/>
        <v>104</v>
      </c>
      <c r="C116" s="18">
        <f t="shared" si="9"/>
        <v>93269.88190019154</v>
      </c>
      <c r="D116" s="18">
        <f t="shared" si="7"/>
        <v>74.90627435155045</v>
      </c>
      <c r="E116" s="18">
        <f t="shared" si="10"/>
        <v>251.11122050051569</v>
      </c>
      <c r="F116" s="18">
        <f>SUM($D$12:D116,$E$12:E116)</f>
        <v>33905.81946461488</v>
      </c>
      <c r="G116" s="18">
        <f>SUM($E$12:E116)</f>
        <v>27100.79509045477</v>
      </c>
      <c r="H116" s="31">
        <f t="shared" si="6"/>
        <v>93194.97562583999</v>
      </c>
    </row>
    <row r="117" spans="1:8" ht="15" customHeight="1">
      <c r="A117" s="29">
        <f t="shared" si="11"/>
        <v>5</v>
      </c>
      <c r="B117" s="30">
        <f t="shared" si="8"/>
        <v>105</v>
      </c>
      <c r="C117" s="18">
        <f t="shared" si="9"/>
        <v>93194.97562583999</v>
      </c>
      <c r="D117" s="18">
        <f t="shared" si="7"/>
        <v>75.10794509018925</v>
      </c>
      <c r="E117" s="18">
        <f t="shared" si="10"/>
        <v>250.9095497618769</v>
      </c>
      <c r="F117" s="18">
        <f>SUM($D$12:D117,$E$12:E117)</f>
        <v>34231.83695946694</v>
      </c>
      <c r="G117" s="18">
        <f>SUM($E$12:E117)</f>
        <v>27351.704640216645</v>
      </c>
      <c r="H117" s="31">
        <f t="shared" si="6"/>
        <v>93119.8676807498</v>
      </c>
    </row>
    <row r="118" spans="1:8" ht="15" customHeight="1">
      <c r="A118" s="29">
        <f t="shared" si="11"/>
        <v>5</v>
      </c>
      <c r="B118" s="30">
        <f t="shared" si="8"/>
        <v>106</v>
      </c>
      <c r="C118" s="18">
        <f t="shared" si="9"/>
        <v>93119.8676807498</v>
      </c>
      <c r="D118" s="18">
        <f t="shared" si="7"/>
        <v>75.31015878850894</v>
      </c>
      <c r="E118" s="18">
        <f t="shared" si="10"/>
        <v>250.7073360635572</v>
      </c>
      <c r="F118" s="18">
        <f>SUM($D$12:D118,$E$12:E118)</f>
        <v>34557.85445431901</v>
      </c>
      <c r="G118" s="18">
        <f>SUM($E$12:E118)</f>
        <v>27602.411976280204</v>
      </c>
      <c r="H118" s="31">
        <f t="shared" si="6"/>
        <v>93044.5575219613</v>
      </c>
    </row>
    <row r="119" spans="1:8" ht="15" customHeight="1">
      <c r="A119" s="29">
        <f t="shared" si="11"/>
        <v>5</v>
      </c>
      <c r="B119" s="30">
        <f t="shared" si="8"/>
        <v>107</v>
      </c>
      <c r="C119" s="18">
        <f t="shared" si="9"/>
        <v>93044.5575219613</v>
      </c>
      <c r="D119" s="18">
        <f t="shared" si="7"/>
        <v>75.51291690832414</v>
      </c>
      <c r="E119" s="18">
        <f t="shared" si="10"/>
        <v>250.504577943742</v>
      </c>
      <c r="F119" s="18">
        <f>SUM($D$12:D119,$E$12:E119)</f>
        <v>34883.87194917107</v>
      </c>
      <c r="G119" s="18">
        <f>SUM($E$12:E119)</f>
        <v>27852.916554223946</v>
      </c>
      <c r="H119" s="31">
        <f t="shared" si="6"/>
        <v>92969.04460505297</v>
      </c>
    </row>
    <row r="120" spans="1:8" ht="15" customHeight="1">
      <c r="A120" s="29">
        <f t="shared" si="11"/>
        <v>5</v>
      </c>
      <c r="B120" s="30">
        <f t="shared" si="8"/>
        <v>108</v>
      </c>
      <c r="C120" s="18">
        <f t="shared" si="9"/>
        <v>92969.04460505297</v>
      </c>
      <c r="D120" s="18">
        <f t="shared" si="7"/>
        <v>75.71622091538504</v>
      </c>
      <c r="E120" s="18">
        <f t="shared" si="10"/>
        <v>250.3012739366811</v>
      </c>
      <c r="F120" s="18">
        <f>SUM($D$12:D120,$E$12:E120)</f>
        <v>35209.889444023145</v>
      </c>
      <c r="G120" s="18">
        <f>SUM($E$12:E120)</f>
        <v>28103.21782816063</v>
      </c>
      <c r="H120" s="31">
        <f t="shared" si="6"/>
        <v>92893.32838413758</v>
      </c>
    </row>
    <row r="121" spans="1:8" ht="15" customHeight="1">
      <c r="A121" s="29">
        <f t="shared" si="11"/>
        <v>5</v>
      </c>
      <c r="B121" s="30">
        <f t="shared" si="8"/>
        <v>109</v>
      </c>
      <c r="C121" s="18">
        <f t="shared" si="9"/>
        <v>92893.32838413758</v>
      </c>
      <c r="D121" s="18">
        <f t="shared" si="7"/>
        <v>75.920072279388</v>
      </c>
      <c r="E121" s="18">
        <f t="shared" si="10"/>
        <v>250.09742257267814</v>
      </c>
      <c r="F121" s="18">
        <f>SUM($D$12:D121,$E$12:E121)</f>
        <v>35535.9069388752</v>
      </c>
      <c r="G121" s="18">
        <f>SUM($E$12:E121)</f>
        <v>28353.315250733307</v>
      </c>
      <c r="H121" s="31">
        <f t="shared" si="6"/>
        <v>92817.40831185819</v>
      </c>
    </row>
    <row r="122" spans="1:8" ht="15" customHeight="1">
      <c r="A122" s="29">
        <f t="shared" si="11"/>
        <v>5</v>
      </c>
      <c r="B122" s="30">
        <f t="shared" si="8"/>
        <v>110</v>
      </c>
      <c r="C122" s="18">
        <f t="shared" si="9"/>
        <v>92817.40831185819</v>
      </c>
      <c r="D122" s="18">
        <f t="shared" si="7"/>
        <v>76.12447247398637</v>
      </c>
      <c r="E122" s="18">
        <f t="shared" si="10"/>
        <v>249.89302237807976</v>
      </c>
      <c r="F122" s="18">
        <f>SUM($D$12:D122,$E$12:E122)</f>
        <v>35861.92443372727</v>
      </c>
      <c r="G122" s="18">
        <f>SUM($E$12:E122)</f>
        <v>28603.208273111388</v>
      </c>
      <c r="H122" s="31">
        <f t="shared" si="6"/>
        <v>92741.28383938421</v>
      </c>
    </row>
    <row r="123" spans="1:8" ht="15" customHeight="1">
      <c r="A123" s="29">
        <f t="shared" si="11"/>
        <v>5</v>
      </c>
      <c r="B123" s="30">
        <f t="shared" si="8"/>
        <v>111</v>
      </c>
      <c r="C123" s="18">
        <f t="shared" si="9"/>
        <v>92741.28383938421</v>
      </c>
      <c r="D123" s="18">
        <f t="shared" si="7"/>
        <v>76.32942297680094</v>
      </c>
      <c r="E123" s="18">
        <f t="shared" si="10"/>
        <v>249.6880718752652</v>
      </c>
      <c r="F123" s="18">
        <f>SUM($D$12:D123,$E$12:E123)</f>
        <v>36187.941928579334</v>
      </c>
      <c r="G123" s="18">
        <f>SUM($E$12:E123)</f>
        <v>28852.896344986653</v>
      </c>
      <c r="H123" s="31">
        <f t="shared" si="6"/>
        <v>92664.9544164074</v>
      </c>
    </row>
    <row r="124" spans="1:8" ht="15" customHeight="1">
      <c r="A124" s="29">
        <f t="shared" si="11"/>
        <v>5</v>
      </c>
      <c r="B124" s="30">
        <f t="shared" si="8"/>
        <v>112</v>
      </c>
      <c r="C124" s="18">
        <f t="shared" si="9"/>
        <v>92664.9544164074</v>
      </c>
      <c r="D124" s="18">
        <f t="shared" si="7"/>
        <v>76.5349252694308</v>
      </c>
      <c r="E124" s="18">
        <f t="shared" si="10"/>
        <v>249.48256958263534</v>
      </c>
      <c r="F124" s="18">
        <f>SUM($D$12:D124,$E$12:E124)</f>
        <v>36513.9594234314</v>
      </c>
      <c r="G124" s="18">
        <f>SUM($E$12:E124)</f>
        <v>29102.37891456929</v>
      </c>
      <c r="H124" s="31">
        <f t="shared" si="6"/>
        <v>92588.41949113797</v>
      </c>
    </row>
    <row r="125" spans="1:8" ht="15" customHeight="1">
      <c r="A125" s="29">
        <f t="shared" si="11"/>
        <v>5</v>
      </c>
      <c r="B125" s="30">
        <f t="shared" si="8"/>
        <v>113</v>
      </c>
      <c r="C125" s="18">
        <f t="shared" si="9"/>
        <v>92588.41949113797</v>
      </c>
      <c r="D125" s="18">
        <f t="shared" si="7"/>
        <v>76.7409808374639</v>
      </c>
      <c r="E125" s="18">
        <f t="shared" si="10"/>
        <v>249.27651401460224</v>
      </c>
      <c r="F125" s="18">
        <f>SUM($D$12:D125,$E$12:E125)</f>
        <v>36839.976918283464</v>
      </c>
      <c r="G125" s="18">
        <f>SUM($E$12:E125)</f>
        <v>29351.655428583894</v>
      </c>
      <c r="H125" s="31">
        <f t="shared" si="6"/>
        <v>92511.67851030051</v>
      </c>
    </row>
    <row r="126" spans="1:8" ht="15" customHeight="1">
      <c r="A126" s="29">
        <f t="shared" si="11"/>
        <v>5</v>
      </c>
      <c r="B126" s="30">
        <f t="shared" si="8"/>
        <v>114</v>
      </c>
      <c r="C126" s="18">
        <f t="shared" si="9"/>
        <v>92511.67851030051</v>
      </c>
      <c r="D126" s="18">
        <f t="shared" si="7"/>
        <v>76.94759117048781</v>
      </c>
      <c r="E126" s="18">
        <f t="shared" si="10"/>
        <v>249.06990368157832</v>
      </c>
      <c r="F126" s="18">
        <f>SUM($D$12:D126,$E$12:E126)</f>
        <v>37165.99441313553</v>
      </c>
      <c r="G126" s="18">
        <f>SUM($E$12:E126)</f>
        <v>29600.725332265472</v>
      </c>
      <c r="H126" s="31">
        <f t="shared" si="6"/>
        <v>92434.73091913002</v>
      </c>
    </row>
    <row r="127" spans="1:8" ht="15" customHeight="1">
      <c r="A127" s="29">
        <f t="shared" si="11"/>
        <v>5</v>
      </c>
      <c r="B127" s="30">
        <f t="shared" si="8"/>
        <v>115</v>
      </c>
      <c r="C127" s="18">
        <f t="shared" si="9"/>
        <v>92434.73091913002</v>
      </c>
      <c r="D127" s="18">
        <f t="shared" si="7"/>
        <v>77.15475776210067</v>
      </c>
      <c r="E127" s="18">
        <f t="shared" si="10"/>
        <v>248.86273708996546</v>
      </c>
      <c r="F127" s="18">
        <f>SUM($D$12:D127,$E$12:E127)</f>
        <v>37492.011907987595</v>
      </c>
      <c r="G127" s="18">
        <f>SUM($E$12:E127)</f>
        <v>29849.58806935544</v>
      </c>
      <c r="H127" s="31">
        <f t="shared" si="6"/>
        <v>92357.57616136792</v>
      </c>
    </row>
    <row r="128" spans="1:8" ht="15" customHeight="1">
      <c r="A128" s="29">
        <f t="shared" si="11"/>
        <v>5</v>
      </c>
      <c r="B128" s="30">
        <f t="shared" si="8"/>
        <v>116</v>
      </c>
      <c r="C128" s="18">
        <f t="shared" si="9"/>
        <v>92357.57616136792</v>
      </c>
      <c r="D128" s="18">
        <f t="shared" si="7"/>
        <v>77.36248210992173</v>
      </c>
      <c r="E128" s="18">
        <f t="shared" si="10"/>
        <v>248.6550127421444</v>
      </c>
      <c r="F128" s="18">
        <f>SUM($D$12:D128,$E$12:E128)</f>
        <v>37818.02940283966</v>
      </c>
      <c r="G128" s="18">
        <f>SUM($E$12:E128)</f>
        <v>30098.243082097582</v>
      </c>
      <c r="H128" s="31">
        <f t="shared" si="6"/>
        <v>92280.213679258</v>
      </c>
    </row>
    <row r="129" spans="1:8" ht="15" customHeight="1">
      <c r="A129" s="29">
        <f t="shared" si="11"/>
        <v>5</v>
      </c>
      <c r="B129" s="30">
        <f t="shared" si="8"/>
        <v>117</v>
      </c>
      <c r="C129" s="18">
        <f t="shared" si="9"/>
        <v>92280.213679258</v>
      </c>
      <c r="D129" s="18">
        <f t="shared" si="7"/>
        <v>77.57076571560228</v>
      </c>
      <c r="E129" s="18">
        <f t="shared" si="10"/>
        <v>248.44672913646386</v>
      </c>
      <c r="F129" s="18">
        <f>SUM($D$12:D129,$E$12:E129)</f>
        <v>38144.046897691725</v>
      </c>
      <c r="G129" s="18">
        <f>SUM($E$12:E129)</f>
        <v>30346.689811234046</v>
      </c>
      <c r="H129" s="31">
        <f t="shared" si="6"/>
        <v>92202.6429135424</v>
      </c>
    </row>
    <row r="130" spans="1:8" ht="15" customHeight="1">
      <c r="A130" s="29">
        <f t="shared" si="11"/>
        <v>5</v>
      </c>
      <c r="B130" s="30">
        <f t="shared" si="8"/>
        <v>118</v>
      </c>
      <c r="C130" s="18">
        <f t="shared" si="9"/>
        <v>92202.6429135424</v>
      </c>
      <c r="D130" s="18">
        <f t="shared" si="7"/>
        <v>77.77961008483658</v>
      </c>
      <c r="E130" s="18">
        <f t="shared" si="10"/>
        <v>248.23788476722956</v>
      </c>
      <c r="F130" s="18">
        <f>SUM($D$12:D130,$E$12:E130)</f>
        <v>38470.06439254379</v>
      </c>
      <c r="G130" s="18">
        <f>SUM($E$12:E130)</f>
        <v>30594.927696001276</v>
      </c>
      <c r="H130" s="31">
        <f t="shared" si="6"/>
        <v>92124.86330345756</v>
      </c>
    </row>
    <row r="131" spans="1:8" ht="15" customHeight="1">
      <c r="A131" s="29">
        <f t="shared" si="11"/>
        <v>5</v>
      </c>
      <c r="B131" s="30">
        <f t="shared" si="8"/>
        <v>119</v>
      </c>
      <c r="C131" s="18">
        <f t="shared" si="9"/>
        <v>92124.86330345756</v>
      </c>
      <c r="D131" s="18">
        <f t="shared" si="7"/>
        <v>77.98901672737267</v>
      </c>
      <c r="E131" s="18">
        <f t="shared" si="10"/>
        <v>248.02847812469346</v>
      </c>
      <c r="F131" s="18">
        <f>SUM($D$12:D131,$E$12:E131)</f>
        <v>38796.08188739586</v>
      </c>
      <c r="G131" s="18">
        <f>SUM($E$12:E131)</f>
        <v>30842.956174125968</v>
      </c>
      <c r="H131" s="31">
        <f t="shared" si="6"/>
        <v>92046.87428673019</v>
      </c>
    </row>
    <row r="132" spans="1:8" ht="15" customHeight="1">
      <c r="A132" s="29">
        <f t="shared" si="11"/>
        <v>5</v>
      </c>
      <c r="B132" s="30">
        <f t="shared" si="8"/>
        <v>120</v>
      </c>
      <c r="C132" s="18">
        <f t="shared" si="9"/>
        <v>92046.87428673019</v>
      </c>
      <c r="D132" s="18">
        <f t="shared" si="7"/>
        <v>78.19898715702331</v>
      </c>
      <c r="E132" s="18">
        <f t="shared" si="10"/>
        <v>247.81850769504283</v>
      </c>
      <c r="F132" s="18">
        <f>SUM($D$12:D132,$E$12:E132)</f>
        <v>39122.09938224792</v>
      </c>
      <c r="G132" s="18">
        <f>SUM($E$12:E132)</f>
        <v>31090.77468182101</v>
      </c>
      <c r="H132" s="31">
        <f t="shared" si="6"/>
        <v>91968.67529957317</v>
      </c>
    </row>
    <row r="133" spans="1:8" ht="15" customHeight="1">
      <c r="A133" s="29">
        <f t="shared" si="11"/>
        <v>5</v>
      </c>
      <c r="B133" s="30">
        <f t="shared" si="8"/>
        <v>121</v>
      </c>
      <c r="C133" s="18">
        <f t="shared" si="9"/>
        <v>91968.67529957317</v>
      </c>
      <c r="D133" s="18">
        <f t="shared" si="7"/>
        <v>78.40952289167683</v>
      </c>
      <c r="E133" s="18">
        <f t="shared" si="10"/>
        <v>247.6079719603893</v>
      </c>
      <c r="F133" s="18">
        <f>SUM($D$12:D133,$E$12:E133)</f>
        <v>39448.11687709999</v>
      </c>
      <c r="G133" s="18">
        <f>SUM($E$12:E133)</f>
        <v>31338.3826537814</v>
      </c>
      <c r="H133" s="31">
        <f t="shared" si="6"/>
        <v>91890.2657766815</v>
      </c>
    </row>
    <row r="134" spans="1:8" ht="15" customHeight="1">
      <c r="A134" s="29">
        <f t="shared" si="11"/>
        <v>5</v>
      </c>
      <c r="B134" s="30">
        <f t="shared" si="8"/>
        <v>122</v>
      </c>
      <c r="C134" s="18">
        <f t="shared" si="9"/>
        <v>91890.2657766815</v>
      </c>
      <c r="D134" s="18">
        <f t="shared" si="7"/>
        <v>78.62062545330824</v>
      </c>
      <c r="E134" s="18">
        <f t="shared" si="10"/>
        <v>247.3968693987579</v>
      </c>
      <c r="F134" s="18">
        <f>SUM($D$12:D134,$E$12:E134)</f>
        <v>39774.134371952045</v>
      </c>
      <c r="G134" s="18">
        <f>SUM($E$12:E134)</f>
        <v>31585.779523180157</v>
      </c>
      <c r="H134" s="31">
        <f t="shared" si="6"/>
        <v>91811.6451512282</v>
      </c>
    </row>
    <row r="135" spans="1:8" ht="15" customHeight="1">
      <c r="A135" s="29">
        <f t="shared" si="11"/>
        <v>5</v>
      </c>
      <c r="B135" s="30">
        <f t="shared" si="8"/>
        <v>123</v>
      </c>
      <c r="C135" s="18">
        <f t="shared" si="9"/>
        <v>91811.6451512282</v>
      </c>
      <c r="D135" s="18">
        <f t="shared" si="7"/>
        <v>78.83229636799021</v>
      </c>
      <c r="E135" s="18">
        <f t="shared" si="10"/>
        <v>247.18519848407593</v>
      </c>
      <c r="F135" s="18">
        <f>SUM($D$12:D135,$E$12:E135)</f>
        <v>40100.15186680411</v>
      </c>
      <c r="G135" s="18">
        <f>SUM($E$12:E135)</f>
        <v>31832.964721664233</v>
      </c>
      <c r="H135" s="31">
        <f t="shared" si="6"/>
        <v>91732.8128548602</v>
      </c>
    </row>
    <row r="136" spans="1:8" ht="15" customHeight="1">
      <c r="A136" s="29">
        <f t="shared" si="11"/>
        <v>5</v>
      </c>
      <c r="B136" s="30">
        <f t="shared" si="8"/>
        <v>124</v>
      </c>
      <c r="C136" s="18">
        <f t="shared" si="9"/>
        <v>91732.8128548602</v>
      </c>
      <c r="D136" s="18">
        <f t="shared" si="7"/>
        <v>79.04453716590402</v>
      </c>
      <c r="E136" s="18">
        <f t="shared" si="10"/>
        <v>246.97295768616212</v>
      </c>
      <c r="F136" s="18">
        <f>SUM($D$12:D136,$E$12:E136)</f>
        <v>40426.16936165618</v>
      </c>
      <c r="G136" s="18">
        <f>SUM($E$12:E136)</f>
        <v>32079.937679350394</v>
      </c>
      <c r="H136" s="31">
        <f t="shared" si="6"/>
        <v>91653.7683176943</v>
      </c>
    </row>
    <row r="137" spans="1:8" ht="15" customHeight="1">
      <c r="A137" s="29">
        <f t="shared" si="11"/>
        <v>5</v>
      </c>
      <c r="B137" s="30">
        <f t="shared" si="8"/>
        <v>125</v>
      </c>
      <c r="C137" s="18">
        <f t="shared" si="9"/>
        <v>91653.7683176943</v>
      </c>
      <c r="D137" s="18">
        <f t="shared" si="7"/>
        <v>79.2573493813507</v>
      </c>
      <c r="E137" s="18">
        <f t="shared" si="10"/>
        <v>246.76014547071543</v>
      </c>
      <c r="F137" s="18">
        <f>SUM($D$12:D137,$E$12:E137)</f>
        <v>40752.18685650825</v>
      </c>
      <c r="G137" s="18">
        <f>SUM($E$12:E137)</f>
        <v>32326.69782482111</v>
      </c>
      <c r="H137" s="31">
        <f t="shared" si="6"/>
        <v>91574.51096831294</v>
      </c>
    </row>
    <row r="138" spans="1:8" ht="15" customHeight="1">
      <c r="A138" s="29">
        <f t="shared" si="11"/>
        <v>5</v>
      </c>
      <c r="B138" s="30">
        <f t="shared" si="8"/>
        <v>126</v>
      </c>
      <c r="C138" s="18">
        <f t="shared" si="9"/>
        <v>91574.51096831294</v>
      </c>
      <c r="D138" s="18">
        <f t="shared" si="7"/>
        <v>79.47073455276202</v>
      </c>
      <c r="E138" s="18">
        <f t="shared" si="10"/>
        <v>246.5467602993041</v>
      </c>
      <c r="F138" s="18">
        <f>SUM($D$12:D138,$E$12:E138)</f>
        <v>41078.20435136032</v>
      </c>
      <c r="G138" s="18">
        <f>SUM($E$12:E138)</f>
        <v>32573.244585120414</v>
      </c>
      <c r="H138" s="31">
        <f t="shared" si="6"/>
        <v>91495.04023376018</v>
      </c>
    </row>
    <row r="139" spans="1:8" ht="15" customHeight="1">
      <c r="A139" s="29">
        <f t="shared" si="11"/>
        <v>5</v>
      </c>
      <c r="B139" s="30">
        <f t="shared" si="8"/>
        <v>127</v>
      </c>
      <c r="C139" s="18">
        <f t="shared" si="9"/>
        <v>91495.04023376018</v>
      </c>
      <c r="D139" s="18">
        <f t="shared" si="7"/>
        <v>79.68469422271176</v>
      </c>
      <c r="E139" s="18">
        <f t="shared" si="10"/>
        <v>246.33280062935438</v>
      </c>
      <c r="F139" s="18">
        <f>SUM($D$12:D139,$E$12:E139)</f>
        <v>41404.22184621238</v>
      </c>
      <c r="G139" s="18">
        <f>SUM($E$12:E139)</f>
        <v>32819.57738574977</v>
      </c>
      <c r="H139" s="31">
        <f t="shared" si="6"/>
        <v>91415.35553953747</v>
      </c>
    </row>
    <row r="140" spans="1:8" ht="15" customHeight="1">
      <c r="A140" s="29">
        <f t="shared" si="11"/>
        <v>5</v>
      </c>
      <c r="B140" s="30">
        <f t="shared" si="8"/>
        <v>128</v>
      </c>
      <c r="C140" s="18">
        <f t="shared" si="9"/>
        <v>91415.35553953747</v>
      </c>
      <c r="D140" s="18">
        <f t="shared" si="7"/>
        <v>79.89922993792678</v>
      </c>
      <c r="E140" s="18">
        <f t="shared" si="10"/>
        <v>246.11826491413936</v>
      </c>
      <c r="F140" s="18">
        <f>SUM($D$12:D140,$E$12:E140)</f>
        <v>41730.23934106445</v>
      </c>
      <c r="G140" s="18">
        <f>SUM($E$12:E140)</f>
        <v>33065.69565066391</v>
      </c>
      <c r="H140" s="31">
        <f t="shared" si="6"/>
        <v>91335.45630959954</v>
      </c>
    </row>
    <row r="141" spans="1:8" ht="15" customHeight="1">
      <c r="A141" s="29">
        <f t="shared" si="11"/>
        <v>5</v>
      </c>
      <c r="B141" s="30">
        <f t="shared" si="8"/>
        <v>129</v>
      </c>
      <c r="C141" s="18">
        <f t="shared" si="9"/>
        <v>91335.45630959954</v>
      </c>
      <c r="D141" s="18">
        <f t="shared" si="7"/>
        <v>80.11434324929812</v>
      </c>
      <c r="E141" s="18">
        <f t="shared" si="10"/>
        <v>245.90315160276802</v>
      </c>
      <c r="F141" s="18">
        <f>SUM($D$12:D141,$E$12:E141)</f>
        <v>42056.25683591652</v>
      </c>
      <c r="G141" s="18">
        <f>SUM($E$12:E141)</f>
        <v>33311.59880226668</v>
      </c>
      <c r="H141" s="31">
        <f aca="true" t="shared" si="12" ref="H141:H204">C141-D141</f>
        <v>91255.34196635024</v>
      </c>
    </row>
    <row r="142" spans="1:8" ht="15" customHeight="1">
      <c r="A142" s="29">
        <f t="shared" si="11"/>
        <v>5</v>
      </c>
      <c r="B142" s="30">
        <f t="shared" si="8"/>
        <v>130</v>
      </c>
      <c r="C142" s="18">
        <f t="shared" si="9"/>
        <v>91255.34196635024</v>
      </c>
      <c r="D142" s="18">
        <f aca="true" t="shared" si="13" ref="D142:D205">IF(H141&gt;0.5,IF(C142&lt;$E$7,C142,$E$7-E142),0)</f>
        <v>80.33003571189238</v>
      </c>
      <c r="E142" s="18">
        <f t="shared" si="10"/>
        <v>245.68745914017376</v>
      </c>
      <c r="F142" s="18">
        <f>SUM($D$12:D142,$E$12:E142)</f>
        <v>42382.27433076858</v>
      </c>
      <c r="G142" s="18">
        <f>SUM($E$12:E142)</f>
        <v>33557.28626140685</v>
      </c>
      <c r="H142" s="31">
        <f t="shared" si="12"/>
        <v>91175.01193063836</v>
      </c>
    </row>
    <row r="143" spans="1:8" ht="15" customHeight="1">
      <c r="A143" s="29">
        <f t="shared" si="11"/>
        <v>6</v>
      </c>
      <c r="B143" s="30">
        <f aca="true" t="shared" si="14" ref="B143:B206">B142+1</f>
        <v>131</v>
      </c>
      <c r="C143" s="18">
        <f aca="true" t="shared" si="15" ref="C143:C206">IF(H142&gt;0.5,+C142-D142,0)</f>
        <v>91175.01193063836</v>
      </c>
      <c r="D143" s="18">
        <f t="shared" si="13"/>
        <v>80.54630888496283</v>
      </c>
      <c r="E143" s="18">
        <f aca="true" t="shared" si="16" ref="E143:E206">IF(H142&gt;0.5,C143*$E$4/26,0)</f>
        <v>245.4711859671033</v>
      </c>
      <c r="F143" s="18">
        <f>SUM($D$12:D143,$E$12:E143)</f>
        <v>42708.29182562065</v>
      </c>
      <c r="G143" s="18">
        <f>SUM($E$12:E143)</f>
        <v>33802.75744737395</v>
      </c>
      <c r="H143" s="31">
        <f t="shared" si="12"/>
        <v>91094.46562175339</v>
      </c>
    </row>
    <row r="144" spans="1:8" ht="15" customHeight="1">
      <c r="A144" s="29">
        <f t="shared" si="11"/>
        <v>6</v>
      </c>
      <c r="B144" s="30">
        <f t="shared" si="14"/>
        <v>132</v>
      </c>
      <c r="C144" s="18">
        <f t="shared" si="15"/>
        <v>91094.46562175339</v>
      </c>
      <c r="D144" s="18">
        <f t="shared" si="13"/>
        <v>80.76316433196081</v>
      </c>
      <c r="E144" s="18">
        <f t="shared" si="16"/>
        <v>245.25433052010533</v>
      </c>
      <c r="F144" s="18">
        <f>SUM($D$12:D144,$E$12:E144)</f>
        <v>43034.30932047271</v>
      </c>
      <c r="G144" s="18">
        <f>SUM($E$12:E144)</f>
        <v>34048.011777894055</v>
      </c>
      <c r="H144" s="31">
        <f t="shared" si="12"/>
        <v>91013.70245742143</v>
      </c>
    </row>
    <row r="145" spans="1:8" ht="15" customHeight="1">
      <c r="A145" s="29">
        <f t="shared" si="11"/>
        <v>6</v>
      </c>
      <c r="B145" s="30">
        <f t="shared" si="14"/>
        <v>133</v>
      </c>
      <c r="C145" s="18">
        <f t="shared" si="15"/>
        <v>91013.70245742143</v>
      </c>
      <c r="D145" s="18">
        <f t="shared" si="13"/>
        <v>80.9806036205469</v>
      </c>
      <c r="E145" s="18">
        <f t="shared" si="16"/>
        <v>245.03689123151923</v>
      </c>
      <c r="F145" s="18">
        <f>SUM($D$12:D145,$E$12:E145)</f>
        <v>43360.32681532478</v>
      </c>
      <c r="G145" s="18">
        <f>SUM($E$12:E145)</f>
        <v>34293.04866912557</v>
      </c>
      <c r="H145" s="31">
        <f t="shared" si="12"/>
        <v>90932.72185380089</v>
      </c>
    </row>
    <row r="146" spans="1:8" ht="15" customHeight="1">
      <c r="A146" s="29">
        <f t="shared" si="11"/>
        <v>6</v>
      </c>
      <c r="B146" s="30">
        <f t="shared" si="14"/>
        <v>134</v>
      </c>
      <c r="C146" s="18">
        <f t="shared" si="15"/>
        <v>90932.72185380089</v>
      </c>
      <c r="D146" s="18">
        <f t="shared" si="13"/>
        <v>81.19862832260219</v>
      </c>
      <c r="E146" s="18">
        <f t="shared" si="16"/>
        <v>244.81886652946395</v>
      </c>
      <c r="F146" s="18">
        <f>SUM($D$12:D146,$E$12:E146)</f>
        <v>43686.34431017684</v>
      </c>
      <c r="G146" s="18">
        <f>SUM($E$12:E146)</f>
        <v>34537.86753565504</v>
      </c>
      <c r="H146" s="31">
        <f t="shared" si="12"/>
        <v>90851.52322547829</v>
      </c>
    </row>
    <row r="147" spans="1:8" ht="15" customHeight="1">
      <c r="A147" s="29">
        <f t="shared" si="11"/>
        <v>6</v>
      </c>
      <c r="B147" s="30">
        <f t="shared" si="14"/>
        <v>135</v>
      </c>
      <c r="C147" s="18">
        <f t="shared" si="15"/>
        <v>90851.52322547829</v>
      </c>
      <c r="D147" s="18">
        <f t="shared" si="13"/>
        <v>81.41724001423995</v>
      </c>
      <c r="E147" s="18">
        <f t="shared" si="16"/>
        <v>244.60025483782618</v>
      </c>
      <c r="F147" s="18">
        <f>SUM($D$12:D147,$E$12:E147)</f>
        <v>44012.36180502891</v>
      </c>
      <c r="G147" s="18">
        <f>SUM($E$12:E147)</f>
        <v>34782.46779049286</v>
      </c>
      <c r="H147" s="31">
        <f t="shared" si="12"/>
        <v>90770.10598546405</v>
      </c>
    </row>
    <row r="148" spans="1:8" ht="15" customHeight="1">
      <c r="A148" s="29">
        <f t="shared" si="11"/>
        <v>6</v>
      </c>
      <c r="B148" s="30">
        <f t="shared" si="14"/>
        <v>136</v>
      </c>
      <c r="C148" s="18">
        <f t="shared" si="15"/>
        <v>90770.10598546405</v>
      </c>
      <c r="D148" s="18">
        <f t="shared" si="13"/>
        <v>81.63644027581674</v>
      </c>
      <c r="E148" s="18">
        <f t="shared" si="16"/>
        <v>244.3810545762494</v>
      </c>
      <c r="F148" s="18">
        <f>SUM($D$12:D148,$E$12:E148)</f>
        <v>44338.379299880966</v>
      </c>
      <c r="G148" s="18">
        <f>SUM($E$12:E148)</f>
        <v>35026.84884506911</v>
      </c>
      <c r="H148" s="31">
        <f t="shared" si="12"/>
        <v>90688.46954518823</v>
      </c>
    </row>
    <row r="149" spans="1:8" ht="15" customHeight="1">
      <c r="A149" s="29">
        <f t="shared" si="11"/>
        <v>6</v>
      </c>
      <c r="B149" s="30">
        <f t="shared" si="14"/>
        <v>137</v>
      </c>
      <c r="C149" s="18">
        <f t="shared" si="15"/>
        <v>90688.46954518823</v>
      </c>
      <c r="D149" s="18">
        <f t="shared" si="13"/>
        <v>81.85623069194395</v>
      </c>
      <c r="E149" s="18">
        <f t="shared" si="16"/>
        <v>244.1612641601222</v>
      </c>
      <c r="F149" s="18">
        <f>SUM($D$12:D149,$E$12:E149)</f>
        <v>44664.39679473304</v>
      </c>
      <c r="G149" s="18">
        <f>SUM($E$12:E149)</f>
        <v>35271.01010922923</v>
      </c>
      <c r="H149" s="31">
        <f t="shared" si="12"/>
        <v>90606.61331449628</v>
      </c>
    </row>
    <row r="150" spans="1:8" ht="15" customHeight="1">
      <c r="A150" s="29">
        <f t="shared" si="11"/>
        <v>6</v>
      </c>
      <c r="B150" s="30">
        <f t="shared" si="14"/>
        <v>138</v>
      </c>
      <c r="C150" s="18">
        <f t="shared" si="15"/>
        <v>90606.61331449628</v>
      </c>
      <c r="D150" s="18">
        <f t="shared" si="13"/>
        <v>82.07661285149919</v>
      </c>
      <c r="E150" s="18">
        <f t="shared" si="16"/>
        <v>243.94088200056694</v>
      </c>
      <c r="F150" s="18">
        <f>SUM($D$12:D150,$E$12:E150)</f>
        <v>44990.414289585104</v>
      </c>
      <c r="G150" s="18">
        <f>SUM($E$12:E150)</f>
        <v>35514.9509912298</v>
      </c>
      <c r="H150" s="31">
        <f t="shared" si="12"/>
        <v>90524.53670164479</v>
      </c>
    </row>
    <row r="151" spans="1:8" ht="15" customHeight="1">
      <c r="A151" s="29">
        <f t="shared" si="11"/>
        <v>6</v>
      </c>
      <c r="B151" s="30">
        <f t="shared" si="14"/>
        <v>139</v>
      </c>
      <c r="C151" s="18">
        <f t="shared" si="15"/>
        <v>90524.53670164479</v>
      </c>
      <c r="D151" s="18">
        <f t="shared" si="13"/>
        <v>82.29758834763783</v>
      </c>
      <c r="E151" s="18">
        <f t="shared" si="16"/>
        <v>243.7199065044283</v>
      </c>
      <c r="F151" s="18">
        <f>SUM($D$12:D151,$E$12:E151)</f>
        <v>45316.43178443717</v>
      </c>
      <c r="G151" s="18">
        <f>SUM($E$12:E151)</f>
        <v>35758.67089773423</v>
      </c>
      <c r="H151" s="31">
        <f t="shared" si="12"/>
        <v>90442.23911329715</v>
      </c>
    </row>
    <row r="152" spans="1:8" ht="15" customHeight="1">
      <c r="A152" s="29">
        <f t="shared" si="11"/>
        <v>6</v>
      </c>
      <c r="B152" s="30">
        <f t="shared" si="14"/>
        <v>140</v>
      </c>
      <c r="C152" s="18">
        <f t="shared" si="15"/>
        <v>90442.23911329715</v>
      </c>
      <c r="D152" s="18">
        <f t="shared" si="13"/>
        <v>82.51915877780456</v>
      </c>
      <c r="E152" s="18">
        <f t="shared" si="16"/>
        <v>243.49833607426157</v>
      </c>
      <c r="F152" s="18">
        <f>SUM($D$12:D152,$E$12:E152)</f>
        <v>45642.449279289234</v>
      </c>
      <c r="G152" s="18">
        <f>SUM($E$12:E152)</f>
        <v>36002.16923380849</v>
      </c>
      <c r="H152" s="31">
        <f t="shared" si="12"/>
        <v>90359.71995451934</v>
      </c>
    </row>
    <row r="153" spans="1:8" ht="15" customHeight="1">
      <c r="A153" s="29">
        <f t="shared" si="11"/>
        <v>6</v>
      </c>
      <c r="B153" s="30">
        <f t="shared" si="14"/>
        <v>141</v>
      </c>
      <c r="C153" s="18">
        <f t="shared" si="15"/>
        <v>90359.71995451934</v>
      </c>
      <c r="D153" s="18">
        <f t="shared" si="13"/>
        <v>82.7413257437448</v>
      </c>
      <c r="E153" s="18">
        <f t="shared" si="16"/>
        <v>243.27616910832134</v>
      </c>
      <c r="F153" s="18">
        <f>SUM($D$12:D153,$E$12:E153)</f>
        <v>45968.4667741413</v>
      </c>
      <c r="G153" s="18">
        <f>SUM($E$12:E153)</f>
        <v>36245.44540291681</v>
      </c>
      <c r="H153" s="31">
        <f t="shared" si="12"/>
        <v>90276.9786287756</v>
      </c>
    </row>
    <row r="154" spans="1:8" ht="15" customHeight="1">
      <c r="A154" s="29">
        <f t="shared" si="11"/>
        <v>6</v>
      </c>
      <c r="B154" s="30">
        <f t="shared" si="14"/>
        <v>142</v>
      </c>
      <c r="C154" s="18">
        <f t="shared" si="15"/>
        <v>90276.9786287756</v>
      </c>
      <c r="D154" s="18">
        <f t="shared" si="13"/>
        <v>82.96409085151643</v>
      </c>
      <c r="E154" s="18">
        <f t="shared" si="16"/>
        <v>243.0534040005497</v>
      </c>
      <c r="F154" s="18">
        <f>SUM($D$12:D154,$E$12:E154)</f>
        <v>46294.484268993365</v>
      </c>
      <c r="G154" s="18">
        <f>SUM($E$12:E154)</f>
        <v>36488.49880691736</v>
      </c>
      <c r="H154" s="31">
        <f t="shared" si="12"/>
        <v>90194.01453792409</v>
      </c>
    </row>
    <row r="155" spans="1:8" ht="15" customHeight="1">
      <c r="A155" s="29">
        <f t="shared" si="11"/>
        <v>6</v>
      </c>
      <c r="B155" s="30">
        <f t="shared" si="14"/>
        <v>143</v>
      </c>
      <c r="C155" s="18">
        <f t="shared" si="15"/>
        <v>90194.01453792409</v>
      </c>
      <c r="D155" s="18">
        <f t="shared" si="13"/>
        <v>83.18745571150126</v>
      </c>
      <c r="E155" s="18">
        <f t="shared" si="16"/>
        <v>242.83003914056488</v>
      </c>
      <c r="F155" s="18">
        <f>SUM($D$12:D155,$E$12:E155)</f>
        <v>46620.50176384543</v>
      </c>
      <c r="G155" s="18">
        <f>SUM($E$12:E155)</f>
        <v>36731.32884605793</v>
      </c>
      <c r="H155" s="31">
        <f t="shared" si="12"/>
        <v>90110.82708221258</v>
      </c>
    </row>
    <row r="156" spans="1:8" ht="15" customHeight="1">
      <c r="A156" s="29">
        <f t="shared" si="11"/>
        <v>6</v>
      </c>
      <c r="B156" s="30">
        <f t="shared" si="14"/>
        <v>144</v>
      </c>
      <c r="C156" s="18">
        <f t="shared" si="15"/>
        <v>90110.82708221258</v>
      </c>
      <c r="D156" s="18">
        <f t="shared" si="13"/>
        <v>83.41142193841685</v>
      </c>
      <c r="E156" s="18">
        <f t="shared" si="16"/>
        <v>242.60607291364929</v>
      </c>
      <c r="F156" s="18">
        <f>SUM($D$12:D156,$E$12:E156)</f>
        <v>46946.5192586975</v>
      </c>
      <c r="G156" s="18">
        <f>SUM($E$12:E156)</f>
        <v>36973.93491897158</v>
      </c>
      <c r="H156" s="31">
        <f t="shared" si="12"/>
        <v>90027.41566027416</v>
      </c>
    </row>
    <row r="157" spans="1:8" ht="15" customHeight="1">
      <c r="A157" s="29">
        <f t="shared" si="11"/>
        <v>6</v>
      </c>
      <c r="B157" s="30">
        <f t="shared" si="14"/>
        <v>145</v>
      </c>
      <c r="C157" s="18">
        <f t="shared" si="15"/>
        <v>90027.41566027416</v>
      </c>
      <c r="D157" s="18">
        <f t="shared" si="13"/>
        <v>83.635991151328</v>
      </c>
      <c r="E157" s="18">
        <f t="shared" si="16"/>
        <v>242.38150370073814</v>
      </c>
      <c r="F157" s="18">
        <f>SUM($D$12:D157,$E$12:E157)</f>
        <v>47272.53675354957</v>
      </c>
      <c r="G157" s="18">
        <f>SUM($E$12:E157)</f>
        <v>37216.31642267232</v>
      </c>
      <c r="H157" s="31">
        <f t="shared" si="12"/>
        <v>89943.77966912283</v>
      </c>
    </row>
    <row r="158" spans="1:8" ht="15" customHeight="1">
      <c r="A158" s="29">
        <f t="shared" si="11"/>
        <v>6</v>
      </c>
      <c r="B158" s="30">
        <f t="shared" si="14"/>
        <v>146</v>
      </c>
      <c r="C158" s="18">
        <f t="shared" si="15"/>
        <v>89943.77966912283</v>
      </c>
      <c r="D158" s="18">
        <f t="shared" si="13"/>
        <v>83.8611649736585</v>
      </c>
      <c r="E158" s="18">
        <f t="shared" si="16"/>
        <v>242.15632987840763</v>
      </c>
      <c r="F158" s="18">
        <f>SUM($D$12:D158,$E$12:E158)</f>
        <v>47598.55424840163</v>
      </c>
      <c r="G158" s="18">
        <f>SUM($E$12:E158)</f>
        <v>37458.472752550726</v>
      </c>
      <c r="H158" s="31">
        <f t="shared" si="12"/>
        <v>89859.91850414917</v>
      </c>
    </row>
    <row r="159" spans="1:8" ht="15" customHeight="1">
      <c r="A159" s="29">
        <f t="shared" si="11"/>
        <v>6</v>
      </c>
      <c r="B159" s="30">
        <f t="shared" si="14"/>
        <v>147</v>
      </c>
      <c r="C159" s="18">
        <f t="shared" si="15"/>
        <v>89859.91850414917</v>
      </c>
      <c r="D159" s="18">
        <f t="shared" si="13"/>
        <v>84.08694503320294</v>
      </c>
      <c r="E159" s="18">
        <f t="shared" si="16"/>
        <v>241.9305498188632</v>
      </c>
      <c r="F159" s="18">
        <f>SUM($D$12:D159,$E$12:E159)</f>
        <v>47924.5717432537</v>
      </c>
      <c r="G159" s="18">
        <f>SUM($E$12:E159)</f>
        <v>37700.40330236959</v>
      </c>
      <c r="H159" s="31">
        <f t="shared" si="12"/>
        <v>89775.83155911596</v>
      </c>
    </row>
    <row r="160" spans="1:8" ht="15" customHeight="1">
      <c r="A160" s="29">
        <f t="shared" si="11"/>
        <v>6</v>
      </c>
      <c r="B160" s="30">
        <f t="shared" si="14"/>
        <v>148</v>
      </c>
      <c r="C160" s="18">
        <f t="shared" si="15"/>
        <v>89775.83155911596</v>
      </c>
      <c r="D160" s="18">
        <f t="shared" si="13"/>
        <v>84.3133329621385</v>
      </c>
      <c r="E160" s="18">
        <f t="shared" si="16"/>
        <v>241.70416188992763</v>
      </c>
      <c r="F160" s="18">
        <f>SUM($D$12:D160,$E$12:E160)</f>
        <v>48250.58923810577</v>
      </c>
      <c r="G160" s="18">
        <f>SUM($E$12:E160)</f>
        <v>37942.10746425952</v>
      </c>
      <c r="H160" s="31">
        <f t="shared" si="12"/>
        <v>89691.51822615383</v>
      </c>
    </row>
    <row r="161" spans="1:8" ht="15" customHeight="1">
      <c r="A161" s="29">
        <f t="shared" si="11"/>
        <v>6</v>
      </c>
      <c r="B161" s="30">
        <f t="shared" si="14"/>
        <v>149</v>
      </c>
      <c r="C161" s="18">
        <f t="shared" si="15"/>
        <v>89691.51822615383</v>
      </c>
      <c r="D161" s="18">
        <f t="shared" si="13"/>
        <v>84.5403303970366</v>
      </c>
      <c r="E161" s="18">
        <f t="shared" si="16"/>
        <v>241.47716445502954</v>
      </c>
      <c r="F161" s="18">
        <f>SUM($D$12:D161,$E$12:E161)</f>
        <v>48576.60673295783</v>
      </c>
      <c r="G161" s="18">
        <f>SUM($E$12:E161)</f>
        <v>38183.58462871455</v>
      </c>
      <c r="H161" s="31">
        <f t="shared" si="12"/>
        <v>89606.97789575679</v>
      </c>
    </row>
    <row r="162" spans="1:8" ht="15" customHeight="1">
      <c r="A162" s="29">
        <f t="shared" si="11"/>
        <v>6</v>
      </c>
      <c r="B162" s="30">
        <f t="shared" si="14"/>
        <v>150</v>
      </c>
      <c r="C162" s="18">
        <f t="shared" si="15"/>
        <v>89606.97789575679</v>
      </c>
      <c r="D162" s="18">
        <f t="shared" si="13"/>
        <v>84.76793897887475</v>
      </c>
      <c r="E162" s="18">
        <f t="shared" si="16"/>
        <v>241.24955587319138</v>
      </c>
      <c r="F162" s="18">
        <f>SUM($D$12:D162,$E$12:E162)</f>
        <v>48902.624227809894</v>
      </c>
      <c r="G162" s="18">
        <f>SUM($E$12:E162)</f>
        <v>38424.83418458774</v>
      </c>
      <c r="H162" s="31">
        <f t="shared" si="12"/>
        <v>89522.20995677792</v>
      </c>
    </row>
    <row r="163" spans="1:8" ht="15" customHeight="1">
      <c r="A163" s="29">
        <f t="shared" si="11"/>
        <v>6</v>
      </c>
      <c r="B163" s="30">
        <f t="shared" si="14"/>
        <v>151</v>
      </c>
      <c r="C163" s="18">
        <f t="shared" si="15"/>
        <v>89522.20995677792</v>
      </c>
      <c r="D163" s="18">
        <f t="shared" si="13"/>
        <v>84.99616035304862</v>
      </c>
      <c r="E163" s="18">
        <f t="shared" si="16"/>
        <v>241.0213344990175</v>
      </c>
      <c r="F163" s="18">
        <f>SUM($D$12:D163,$E$12:E163)</f>
        <v>49228.64172266197</v>
      </c>
      <c r="G163" s="18">
        <f>SUM($E$12:E163)</f>
        <v>38665.855519086756</v>
      </c>
      <c r="H163" s="31">
        <f t="shared" si="12"/>
        <v>89437.21379642487</v>
      </c>
    </row>
    <row r="164" spans="1:8" ht="15" customHeight="1">
      <c r="A164" s="29">
        <f t="shared" si="11"/>
        <v>6</v>
      </c>
      <c r="B164" s="30">
        <f t="shared" si="14"/>
        <v>152</v>
      </c>
      <c r="C164" s="18">
        <f t="shared" si="15"/>
        <v>89437.21379642487</v>
      </c>
      <c r="D164" s="18">
        <f t="shared" si="13"/>
        <v>85.22499616938376</v>
      </c>
      <c r="E164" s="18">
        <f t="shared" si="16"/>
        <v>240.79249868268238</v>
      </c>
      <c r="F164" s="18">
        <f>SUM($D$12:D164,$E$12:E164)</f>
        <v>49554.65921751403</v>
      </c>
      <c r="G164" s="18">
        <f>SUM($E$12:E164)</f>
        <v>38906.64801776944</v>
      </c>
      <c r="H164" s="31">
        <f t="shared" si="12"/>
        <v>89351.98880025548</v>
      </c>
    </row>
    <row r="165" spans="1:8" ht="15" customHeight="1">
      <c r="A165" s="29">
        <f t="shared" si="11"/>
        <v>6</v>
      </c>
      <c r="B165" s="30">
        <f t="shared" si="14"/>
        <v>153</v>
      </c>
      <c r="C165" s="18">
        <f t="shared" si="15"/>
        <v>89351.98880025548</v>
      </c>
      <c r="D165" s="18">
        <f t="shared" si="13"/>
        <v>85.45444808214754</v>
      </c>
      <c r="E165" s="18">
        <f t="shared" si="16"/>
        <v>240.5630467699186</v>
      </c>
      <c r="F165" s="18">
        <f>SUM($D$12:D165,$E$12:E165)</f>
        <v>49880.676712366105</v>
      </c>
      <c r="G165" s="18">
        <f>SUM($E$12:E165)</f>
        <v>39147.211064539355</v>
      </c>
      <c r="H165" s="31">
        <f t="shared" si="12"/>
        <v>89266.53435217333</v>
      </c>
    </row>
    <row r="166" spans="1:8" ht="15" customHeight="1">
      <c r="A166" s="29">
        <f t="shared" si="11"/>
        <v>6</v>
      </c>
      <c r="B166" s="30">
        <f t="shared" si="14"/>
        <v>154</v>
      </c>
      <c r="C166" s="18">
        <f t="shared" si="15"/>
        <v>89266.53435217333</v>
      </c>
      <c r="D166" s="18">
        <f t="shared" si="13"/>
        <v>85.68451775006099</v>
      </c>
      <c r="E166" s="18">
        <f t="shared" si="16"/>
        <v>240.33297710200515</v>
      </c>
      <c r="F166" s="18">
        <f>SUM($D$12:D166,$E$12:E166)</f>
        <v>50206.69420721817</v>
      </c>
      <c r="G166" s="18">
        <f>SUM($E$12:E166)</f>
        <v>39387.54404164136</v>
      </c>
      <c r="H166" s="31">
        <f t="shared" si="12"/>
        <v>89180.84983442326</v>
      </c>
    </row>
    <row r="167" spans="1:8" ht="15" customHeight="1">
      <c r="A167" s="29">
        <f t="shared" si="11"/>
        <v>6</v>
      </c>
      <c r="B167" s="30">
        <f t="shared" si="14"/>
        <v>155</v>
      </c>
      <c r="C167" s="18">
        <f t="shared" si="15"/>
        <v>89180.84983442326</v>
      </c>
      <c r="D167" s="18">
        <f t="shared" si="13"/>
        <v>85.91520683631117</v>
      </c>
      <c r="E167" s="18">
        <f t="shared" si="16"/>
        <v>240.10228801575497</v>
      </c>
      <c r="F167" s="18">
        <f>SUM($D$12:D167,$E$12:E167)</f>
        <v>50532.711702070235</v>
      </c>
      <c r="G167" s="18">
        <f>SUM($E$12:E167)</f>
        <v>39627.64632965712</v>
      </c>
      <c r="H167" s="31">
        <f t="shared" si="12"/>
        <v>89094.93462758695</v>
      </c>
    </row>
    <row r="168" spans="1:8" ht="15" customHeight="1">
      <c r="A168" s="29">
        <f aca="true" t="shared" si="17" ref="A168:A231">A142+1</f>
        <v>6</v>
      </c>
      <c r="B168" s="30">
        <f t="shared" si="14"/>
        <v>156</v>
      </c>
      <c r="C168" s="18">
        <f t="shared" si="15"/>
        <v>89094.93462758695</v>
      </c>
      <c r="D168" s="18">
        <f t="shared" si="13"/>
        <v>86.1465170085628</v>
      </c>
      <c r="E168" s="18">
        <f t="shared" si="16"/>
        <v>239.87097784350334</v>
      </c>
      <c r="F168" s="18">
        <f>SUM($D$12:D168,$E$12:E168)</f>
        <v>50858.7291969223</v>
      </c>
      <c r="G168" s="18">
        <f>SUM($E$12:E168)</f>
        <v>39867.51730750062</v>
      </c>
      <c r="H168" s="31">
        <f t="shared" si="12"/>
        <v>89008.78811057839</v>
      </c>
    </row>
    <row r="169" spans="1:8" ht="15" customHeight="1">
      <c r="A169" s="29">
        <f t="shared" si="17"/>
        <v>7</v>
      </c>
      <c r="B169" s="30">
        <f t="shared" si="14"/>
        <v>157</v>
      </c>
      <c r="C169" s="18">
        <f t="shared" si="15"/>
        <v>89008.78811057839</v>
      </c>
      <c r="D169" s="18">
        <f t="shared" si="13"/>
        <v>86.37844993897045</v>
      </c>
      <c r="E169" s="18">
        <f t="shared" si="16"/>
        <v>239.6390449130957</v>
      </c>
      <c r="F169" s="18">
        <f>SUM($D$12:D169,$E$12:E169)</f>
        <v>51184.746691774366</v>
      </c>
      <c r="G169" s="18">
        <f>SUM($E$12:E169)</f>
        <v>40107.15635241371</v>
      </c>
      <c r="H169" s="31">
        <f t="shared" si="12"/>
        <v>88922.40966063942</v>
      </c>
    </row>
    <row r="170" spans="1:8" ht="15" customHeight="1">
      <c r="A170" s="29">
        <f t="shared" si="17"/>
        <v>7</v>
      </c>
      <c r="B170" s="30">
        <f t="shared" si="14"/>
        <v>158</v>
      </c>
      <c r="C170" s="18">
        <f t="shared" si="15"/>
        <v>88922.40966063942</v>
      </c>
      <c r="D170" s="18">
        <f t="shared" si="13"/>
        <v>86.61100730419076</v>
      </c>
      <c r="E170" s="18">
        <f t="shared" si="16"/>
        <v>239.40648754787537</v>
      </c>
      <c r="F170" s="18">
        <f>SUM($D$12:D170,$E$12:E170)</f>
        <v>51510.764186626424</v>
      </c>
      <c r="G170" s="18">
        <f>SUM($E$12:E170)</f>
        <v>40346.56283996158</v>
      </c>
      <c r="H170" s="31">
        <f t="shared" si="12"/>
        <v>88835.79865333522</v>
      </c>
    </row>
    <row r="171" spans="1:8" ht="15" customHeight="1">
      <c r="A171" s="29">
        <f t="shared" si="17"/>
        <v>7</v>
      </c>
      <c r="B171" s="30">
        <f t="shared" si="14"/>
        <v>159</v>
      </c>
      <c r="C171" s="18">
        <f t="shared" si="15"/>
        <v>88835.79865333522</v>
      </c>
      <c r="D171" s="18">
        <f t="shared" si="13"/>
        <v>86.84419078539435</v>
      </c>
      <c r="E171" s="18">
        <f t="shared" si="16"/>
        <v>239.1733040666718</v>
      </c>
      <c r="F171" s="18">
        <f>SUM($D$12:D171,$E$12:E171)</f>
        <v>51836.7816814785</v>
      </c>
      <c r="G171" s="18">
        <f>SUM($E$12:E171)</f>
        <v>40585.736144028255</v>
      </c>
      <c r="H171" s="31">
        <f t="shared" si="12"/>
        <v>88748.95446254982</v>
      </c>
    </row>
    <row r="172" spans="1:8" ht="15" customHeight="1">
      <c r="A172" s="29">
        <f t="shared" si="17"/>
        <v>7</v>
      </c>
      <c r="B172" s="30">
        <f t="shared" si="14"/>
        <v>160</v>
      </c>
      <c r="C172" s="18">
        <f t="shared" si="15"/>
        <v>88748.95446254982</v>
      </c>
      <c r="D172" s="18">
        <f t="shared" si="13"/>
        <v>87.07800206827812</v>
      </c>
      <c r="E172" s="18">
        <f t="shared" si="16"/>
        <v>238.939492783788</v>
      </c>
      <c r="F172" s="18">
        <f>SUM($D$12:D172,$E$12:E172)</f>
        <v>52162.799176330554</v>
      </c>
      <c r="G172" s="18">
        <f>SUM($E$12:E172)</f>
        <v>40824.67563681204</v>
      </c>
      <c r="H172" s="31">
        <f t="shared" si="12"/>
        <v>88661.87646048155</v>
      </c>
    </row>
    <row r="173" spans="1:8" ht="15" customHeight="1">
      <c r="A173" s="29">
        <f t="shared" si="17"/>
        <v>7</v>
      </c>
      <c r="B173" s="30">
        <f t="shared" si="14"/>
        <v>161</v>
      </c>
      <c r="C173" s="18">
        <f t="shared" si="15"/>
        <v>88661.87646048155</v>
      </c>
      <c r="D173" s="18">
        <f t="shared" si="13"/>
        <v>87.31244284307732</v>
      </c>
      <c r="E173" s="18">
        <f t="shared" si="16"/>
        <v>238.70505200898882</v>
      </c>
      <c r="F173" s="18">
        <f>SUM($D$12:D173,$E$12:E173)</f>
        <v>52488.81667118263</v>
      </c>
      <c r="G173" s="18">
        <f>SUM($E$12:E173)</f>
        <v>41063.38068882103</v>
      </c>
      <c r="H173" s="31">
        <f t="shared" si="12"/>
        <v>88574.56401763848</v>
      </c>
    </row>
    <row r="174" spans="1:8" ht="15" customHeight="1">
      <c r="A174" s="29">
        <f t="shared" si="17"/>
        <v>7</v>
      </c>
      <c r="B174" s="30">
        <f t="shared" si="14"/>
        <v>162</v>
      </c>
      <c r="C174" s="18">
        <f t="shared" si="15"/>
        <v>88574.56401763848</v>
      </c>
      <c r="D174" s="18">
        <f t="shared" si="13"/>
        <v>87.5475148045779</v>
      </c>
      <c r="E174" s="18">
        <f t="shared" si="16"/>
        <v>238.46998004748824</v>
      </c>
      <c r="F174" s="18">
        <f>SUM($D$12:D174,$E$12:E174)</f>
        <v>52814.83416603469</v>
      </c>
      <c r="G174" s="18">
        <f>SUM($E$12:E174)</f>
        <v>41301.85066886852</v>
      </c>
      <c r="H174" s="31">
        <f t="shared" si="12"/>
        <v>88487.0165028339</v>
      </c>
    </row>
    <row r="175" spans="1:8" ht="15" customHeight="1">
      <c r="A175" s="29">
        <f t="shared" si="17"/>
        <v>7</v>
      </c>
      <c r="B175" s="30">
        <f t="shared" si="14"/>
        <v>163</v>
      </c>
      <c r="C175" s="18">
        <f t="shared" si="15"/>
        <v>88487.0165028339</v>
      </c>
      <c r="D175" s="18">
        <f t="shared" si="13"/>
        <v>87.78321965212868</v>
      </c>
      <c r="E175" s="18">
        <f t="shared" si="16"/>
        <v>238.23427519993746</v>
      </c>
      <c r="F175" s="18">
        <f>SUM($D$12:D175,$E$12:E175)</f>
        <v>53140.85166088676</v>
      </c>
      <c r="G175" s="18">
        <f>SUM($E$12:E175)</f>
        <v>41540.08494406846</v>
      </c>
      <c r="H175" s="31">
        <f t="shared" si="12"/>
        <v>88399.23328318176</v>
      </c>
    </row>
    <row r="176" spans="1:8" ht="15" customHeight="1">
      <c r="A176" s="29">
        <f t="shared" si="17"/>
        <v>7</v>
      </c>
      <c r="B176" s="30">
        <f t="shared" si="14"/>
        <v>164</v>
      </c>
      <c r="C176" s="18">
        <f t="shared" si="15"/>
        <v>88399.23328318176</v>
      </c>
      <c r="D176" s="18">
        <f t="shared" si="13"/>
        <v>88.01955908965368</v>
      </c>
      <c r="E176" s="18">
        <f t="shared" si="16"/>
        <v>237.99793576241245</v>
      </c>
      <c r="F176" s="18">
        <f>SUM($D$12:D176,$E$12:E176)</f>
        <v>53466.86915573882</v>
      </c>
      <c r="G176" s="18">
        <f>SUM($E$12:E176)</f>
        <v>41778.08287983087</v>
      </c>
      <c r="H176" s="31">
        <f t="shared" si="12"/>
        <v>88311.21372409211</v>
      </c>
    </row>
    <row r="177" spans="1:8" ht="15" customHeight="1">
      <c r="A177" s="29">
        <f t="shared" si="17"/>
        <v>7</v>
      </c>
      <c r="B177" s="30">
        <f t="shared" si="14"/>
        <v>165</v>
      </c>
      <c r="C177" s="18">
        <f t="shared" si="15"/>
        <v>88311.21372409211</v>
      </c>
      <c r="D177" s="18">
        <f t="shared" si="13"/>
        <v>88.25653482566429</v>
      </c>
      <c r="E177" s="18">
        <f t="shared" si="16"/>
        <v>237.76096002640185</v>
      </c>
      <c r="F177" s="18">
        <f>SUM($D$12:D177,$E$12:E177)</f>
        <v>53792.886650590895</v>
      </c>
      <c r="G177" s="18">
        <f>SUM($E$12:E177)</f>
        <v>42015.843839857276</v>
      </c>
      <c r="H177" s="31">
        <f t="shared" si="12"/>
        <v>88222.95718926645</v>
      </c>
    </row>
    <row r="178" spans="1:8" ht="15" customHeight="1">
      <c r="A178" s="29">
        <f t="shared" si="17"/>
        <v>7</v>
      </c>
      <c r="B178" s="30">
        <f t="shared" si="14"/>
        <v>166</v>
      </c>
      <c r="C178" s="18">
        <f t="shared" si="15"/>
        <v>88222.95718926645</v>
      </c>
      <c r="D178" s="18">
        <f t="shared" si="13"/>
        <v>88.49414857327181</v>
      </c>
      <c r="E178" s="18">
        <f t="shared" si="16"/>
        <v>237.52334627879432</v>
      </c>
      <c r="F178" s="18">
        <f>SUM($D$12:D178,$E$12:E178)</f>
        <v>54118.90414544296</v>
      </c>
      <c r="G178" s="18">
        <f>SUM($E$12:E178)</f>
        <v>42253.36718613607</v>
      </c>
      <c r="H178" s="31">
        <f t="shared" si="12"/>
        <v>88134.46304069318</v>
      </c>
    </row>
    <row r="179" spans="1:8" ht="15" customHeight="1">
      <c r="A179" s="29">
        <f t="shared" si="17"/>
        <v>7</v>
      </c>
      <c r="B179" s="30">
        <f t="shared" si="14"/>
        <v>167</v>
      </c>
      <c r="C179" s="18">
        <f t="shared" si="15"/>
        <v>88134.46304069318</v>
      </c>
      <c r="D179" s="18">
        <f t="shared" si="13"/>
        <v>88.73240205019985</v>
      </c>
      <c r="E179" s="18">
        <f t="shared" si="16"/>
        <v>237.28509280186628</v>
      </c>
      <c r="F179" s="18">
        <f>SUM($D$12:D179,$E$12:E179)</f>
        <v>54444.92164029503</v>
      </c>
      <c r="G179" s="18">
        <f>SUM($E$12:E179)</f>
        <v>42490.65227893794</v>
      </c>
      <c r="H179" s="31">
        <f t="shared" si="12"/>
        <v>88045.73063864298</v>
      </c>
    </row>
    <row r="180" spans="1:8" ht="15" customHeight="1">
      <c r="A180" s="29">
        <f t="shared" si="17"/>
        <v>7</v>
      </c>
      <c r="B180" s="30">
        <f t="shared" si="14"/>
        <v>168</v>
      </c>
      <c r="C180" s="18">
        <f t="shared" si="15"/>
        <v>88045.73063864298</v>
      </c>
      <c r="D180" s="18">
        <f t="shared" si="13"/>
        <v>88.97129697879652</v>
      </c>
      <c r="E180" s="18">
        <f t="shared" si="16"/>
        <v>237.04619787326962</v>
      </c>
      <c r="F180" s="18">
        <f>SUM($D$12:D180,$E$12:E180)</f>
        <v>54770.9391351471</v>
      </c>
      <c r="G180" s="18">
        <f>SUM($E$12:E180)</f>
        <v>42727.69847681121</v>
      </c>
      <c r="H180" s="31">
        <f t="shared" si="12"/>
        <v>87956.75934166419</v>
      </c>
    </row>
    <row r="181" spans="1:8" ht="15" customHeight="1">
      <c r="A181" s="29">
        <f t="shared" si="17"/>
        <v>7</v>
      </c>
      <c r="B181" s="30">
        <f t="shared" si="14"/>
        <v>169</v>
      </c>
      <c r="C181" s="18">
        <f t="shared" si="15"/>
        <v>87956.75934166419</v>
      </c>
      <c r="D181" s="18">
        <f t="shared" si="13"/>
        <v>89.21083508604713</v>
      </c>
      <c r="E181" s="18">
        <f t="shared" si="16"/>
        <v>236.806659766019</v>
      </c>
      <c r="F181" s="18">
        <f>SUM($D$12:D181,$E$12:E181)</f>
        <v>55096.956629999164</v>
      </c>
      <c r="G181" s="18">
        <f>SUM($E$12:E181)</f>
        <v>42964.50513657723</v>
      </c>
      <c r="H181" s="31">
        <f t="shared" si="12"/>
        <v>87867.54850657814</v>
      </c>
    </row>
    <row r="182" spans="1:8" ht="15" customHeight="1">
      <c r="A182" s="29">
        <f t="shared" si="17"/>
        <v>7</v>
      </c>
      <c r="B182" s="30">
        <f t="shared" si="14"/>
        <v>170</v>
      </c>
      <c r="C182" s="18">
        <f t="shared" si="15"/>
        <v>87867.54850657814</v>
      </c>
      <c r="D182" s="18">
        <f t="shared" si="13"/>
        <v>89.45101810358653</v>
      </c>
      <c r="E182" s="18">
        <f t="shared" si="16"/>
        <v>236.5664767484796</v>
      </c>
      <c r="F182" s="18">
        <f>SUM($D$12:D182,$E$12:E182)</f>
        <v>55422.97412485123</v>
      </c>
      <c r="G182" s="18">
        <f>SUM($E$12:E182)</f>
        <v>43201.07161332571</v>
      </c>
      <c r="H182" s="31">
        <f t="shared" si="12"/>
        <v>87778.09748847455</v>
      </c>
    </row>
    <row r="183" spans="1:8" ht="15" customHeight="1">
      <c r="A183" s="29">
        <f t="shared" si="17"/>
        <v>7</v>
      </c>
      <c r="B183" s="30">
        <f t="shared" si="14"/>
        <v>171</v>
      </c>
      <c r="C183" s="18">
        <f t="shared" si="15"/>
        <v>87778.09748847455</v>
      </c>
      <c r="D183" s="18">
        <f t="shared" si="13"/>
        <v>89.69184776771155</v>
      </c>
      <c r="E183" s="18">
        <f t="shared" si="16"/>
        <v>236.32564708435459</v>
      </c>
      <c r="F183" s="18">
        <f>SUM($D$12:D183,$E$12:E183)</f>
        <v>55748.991619703294</v>
      </c>
      <c r="G183" s="18">
        <f>SUM($E$12:E183)</f>
        <v>43437.39726041006</v>
      </c>
      <c r="H183" s="31">
        <f t="shared" si="12"/>
        <v>87688.40564070684</v>
      </c>
    </row>
    <row r="184" spans="1:8" ht="15" customHeight="1">
      <c r="A184" s="29">
        <f t="shared" si="17"/>
        <v>7</v>
      </c>
      <c r="B184" s="30">
        <f t="shared" si="14"/>
        <v>172</v>
      </c>
      <c r="C184" s="18">
        <f t="shared" si="15"/>
        <v>87688.40564070684</v>
      </c>
      <c r="D184" s="18">
        <f t="shared" si="13"/>
        <v>89.93332581939384</v>
      </c>
      <c r="E184" s="18">
        <f t="shared" si="16"/>
        <v>236.0841690326723</v>
      </c>
      <c r="F184" s="18">
        <f>SUM($D$12:D184,$E$12:E184)</f>
        <v>56075.00911455536</v>
      </c>
      <c r="G184" s="18">
        <f>SUM($E$12:E184)</f>
        <v>43673.481429442734</v>
      </c>
      <c r="H184" s="31">
        <f t="shared" si="12"/>
        <v>87598.47231488745</v>
      </c>
    </row>
    <row r="185" spans="1:8" ht="15" customHeight="1">
      <c r="A185" s="29">
        <f t="shared" si="17"/>
        <v>7</v>
      </c>
      <c r="B185" s="30">
        <f t="shared" si="14"/>
        <v>173</v>
      </c>
      <c r="C185" s="18">
        <f t="shared" si="15"/>
        <v>87598.47231488745</v>
      </c>
      <c r="D185" s="18">
        <f t="shared" si="13"/>
        <v>90.17545400429222</v>
      </c>
      <c r="E185" s="18">
        <f t="shared" si="16"/>
        <v>235.84204084777392</v>
      </c>
      <c r="F185" s="18">
        <f>SUM($D$12:D185,$E$12:E185)</f>
        <v>56401.026609407425</v>
      </c>
      <c r="G185" s="18">
        <f>SUM($E$12:E185)</f>
        <v>43909.32347029051</v>
      </c>
      <c r="H185" s="31">
        <f t="shared" si="12"/>
        <v>87508.29686088316</v>
      </c>
    </row>
    <row r="186" spans="1:8" ht="15" customHeight="1">
      <c r="A186" s="29">
        <f t="shared" si="17"/>
        <v>7</v>
      </c>
      <c r="B186" s="30">
        <f t="shared" si="14"/>
        <v>174</v>
      </c>
      <c r="C186" s="18">
        <f t="shared" si="15"/>
        <v>87508.29686088316</v>
      </c>
      <c r="D186" s="18">
        <f t="shared" si="13"/>
        <v>90.4182340727653</v>
      </c>
      <c r="E186" s="18">
        <f t="shared" si="16"/>
        <v>235.59926077930083</v>
      </c>
      <c r="F186" s="18">
        <f>SUM($D$12:D186,$E$12:E186)</f>
        <v>56727.0441042595</v>
      </c>
      <c r="G186" s="18">
        <f>SUM($E$12:E186)</f>
        <v>44144.92273106981</v>
      </c>
      <c r="H186" s="31">
        <f t="shared" si="12"/>
        <v>87417.87862681039</v>
      </c>
    </row>
    <row r="187" spans="1:8" ht="15" customHeight="1">
      <c r="A187" s="29">
        <f t="shared" si="17"/>
        <v>7</v>
      </c>
      <c r="B187" s="30">
        <f t="shared" si="14"/>
        <v>175</v>
      </c>
      <c r="C187" s="18">
        <f t="shared" si="15"/>
        <v>87417.87862681039</v>
      </c>
      <c r="D187" s="18">
        <f t="shared" si="13"/>
        <v>90.66166777988428</v>
      </c>
      <c r="E187" s="18">
        <f t="shared" si="16"/>
        <v>235.35582707218185</v>
      </c>
      <c r="F187" s="18">
        <f>SUM($D$12:D187,$E$12:E187)</f>
        <v>57053.06159911157</v>
      </c>
      <c r="G187" s="18">
        <f>SUM($E$12:E187)</f>
        <v>44380.278558141996</v>
      </c>
      <c r="H187" s="31">
        <f t="shared" si="12"/>
        <v>87327.2169590305</v>
      </c>
    </row>
    <row r="188" spans="1:8" ht="15" customHeight="1">
      <c r="A188" s="29">
        <f t="shared" si="17"/>
        <v>7</v>
      </c>
      <c r="B188" s="30">
        <f t="shared" si="14"/>
        <v>176</v>
      </c>
      <c r="C188" s="18">
        <f t="shared" si="15"/>
        <v>87327.2169590305</v>
      </c>
      <c r="D188" s="18">
        <f t="shared" si="13"/>
        <v>90.90575688544556</v>
      </c>
      <c r="E188" s="18">
        <f t="shared" si="16"/>
        <v>235.11173796662058</v>
      </c>
      <c r="F188" s="18">
        <f>SUM($D$12:D188,$E$12:E188)</f>
        <v>57379.07909396363</v>
      </c>
      <c r="G188" s="18">
        <f>SUM($E$12:E188)</f>
        <v>44615.39029610861</v>
      </c>
      <c r="H188" s="31">
        <f t="shared" si="12"/>
        <v>87236.31120214505</v>
      </c>
    </row>
    <row r="189" spans="1:8" ht="15" customHeight="1">
      <c r="A189" s="29">
        <f t="shared" si="17"/>
        <v>7</v>
      </c>
      <c r="B189" s="30">
        <f t="shared" si="14"/>
        <v>177</v>
      </c>
      <c r="C189" s="18">
        <f t="shared" si="15"/>
        <v>87236.31120214505</v>
      </c>
      <c r="D189" s="18">
        <f t="shared" si="13"/>
        <v>91.1505031539833</v>
      </c>
      <c r="E189" s="18">
        <f t="shared" si="16"/>
        <v>234.86699169808284</v>
      </c>
      <c r="F189" s="18">
        <f>SUM($D$12:D189,$E$12:E189)</f>
        <v>57705.09658881569</v>
      </c>
      <c r="G189" s="18">
        <f>SUM($E$12:E189)</f>
        <v>44850.25728780669</v>
      </c>
      <c r="H189" s="31">
        <f t="shared" si="12"/>
        <v>87145.16069899107</v>
      </c>
    </row>
    <row r="190" spans="1:8" ht="15" customHeight="1">
      <c r="A190" s="29">
        <f t="shared" si="17"/>
        <v>7</v>
      </c>
      <c r="B190" s="30">
        <f t="shared" si="14"/>
        <v>178</v>
      </c>
      <c r="C190" s="18">
        <f t="shared" si="15"/>
        <v>87145.16069899107</v>
      </c>
      <c r="D190" s="18">
        <f t="shared" si="13"/>
        <v>91.39590835478248</v>
      </c>
      <c r="E190" s="18">
        <f t="shared" si="16"/>
        <v>234.62158649728366</v>
      </c>
      <c r="F190" s="18">
        <f>SUM($D$12:D190,$E$12:E190)</f>
        <v>58031.114083667766</v>
      </c>
      <c r="G190" s="18">
        <f>SUM($E$12:E190)</f>
        <v>45084.87887430398</v>
      </c>
      <c r="H190" s="31">
        <f t="shared" si="12"/>
        <v>87053.76479063628</v>
      </c>
    </row>
    <row r="191" spans="1:8" ht="15" customHeight="1">
      <c r="A191" s="29">
        <f t="shared" si="17"/>
        <v>7</v>
      </c>
      <c r="B191" s="30">
        <f t="shared" si="14"/>
        <v>179</v>
      </c>
      <c r="C191" s="18">
        <f t="shared" si="15"/>
        <v>87053.76479063628</v>
      </c>
      <c r="D191" s="18">
        <f t="shared" si="13"/>
        <v>91.6419742618915</v>
      </c>
      <c r="E191" s="18">
        <f t="shared" si="16"/>
        <v>234.37552059017463</v>
      </c>
      <c r="F191" s="18">
        <f>SUM($D$12:D191,$E$12:E191)</f>
        <v>58357.13157851983</v>
      </c>
      <c r="G191" s="18">
        <f>SUM($E$12:E191)</f>
        <v>45319.25439489415</v>
      </c>
      <c r="H191" s="31">
        <f t="shared" si="12"/>
        <v>86962.1228163744</v>
      </c>
    </row>
    <row r="192" spans="1:8" ht="15" customHeight="1">
      <c r="A192" s="29">
        <f t="shared" si="17"/>
        <v>7</v>
      </c>
      <c r="B192" s="30">
        <f t="shared" si="14"/>
        <v>180</v>
      </c>
      <c r="C192" s="18">
        <f t="shared" si="15"/>
        <v>86962.1228163744</v>
      </c>
      <c r="D192" s="18">
        <f t="shared" si="13"/>
        <v>91.88870265413507</v>
      </c>
      <c r="E192" s="18">
        <f t="shared" si="16"/>
        <v>234.12879219793106</v>
      </c>
      <c r="F192" s="18">
        <f>SUM($D$12:D192,$E$12:E192)</f>
        <v>58683.1490733719</v>
      </c>
      <c r="G192" s="18">
        <f>SUM($E$12:E192)</f>
        <v>45553.383187092084</v>
      </c>
      <c r="H192" s="31">
        <f t="shared" si="12"/>
        <v>86870.23411372026</v>
      </c>
    </row>
    <row r="193" spans="1:8" ht="15" customHeight="1">
      <c r="A193" s="29">
        <f t="shared" si="17"/>
        <v>7</v>
      </c>
      <c r="B193" s="30">
        <f t="shared" si="14"/>
        <v>181</v>
      </c>
      <c r="C193" s="18">
        <f t="shared" si="15"/>
        <v>86870.23411372026</v>
      </c>
      <c r="D193" s="18">
        <f t="shared" si="13"/>
        <v>92.13609531512697</v>
      </c>
      <c r="E193" s="18">
        <f t="shared" si="16"/>
        <v>233.88139953693917</v>
      </c>
      <c r="F193" s="18">
        <f>SUM($D$12:D193,$E$12:E193)</f>
        <v>59009.16656822397</v>
      </c>
      <c r="G193" s="18">
        <f>SUM($E$12:E193)</f>
        <v>45787.264586629026</v>
      </c>
      <c r="H193" s="31">
        <f t="shared" si="12"/>
        <v>86778.09801840513</v>
      </c>
    </row>
    <row r="194" spans="1:8" ht="15" customHeight="1">
      <c r="A194" s="29">
        <f t="shared" si="17"/>
        <v>7</v>
      </c>
      <c r="B194" s="30">
        <f t="shared" si="14"/>
        <v>182</v>
      </c>
      <c r="C194" s="18">
        <f t="shared" si="15"/>
        <v>86778.09801840513</v>
      </c>
      <c r="D194" s="18">
        <f t="shared" si="13"/>
        <v>92.38415403328307</v>
      </c>
      <c r="E194" s="18">
        <f t="shared" si="16"/>
        <v>233.63334081878307</v>
      </c>
      <c r="F194" s="18">
        <f>SUM($D$12:D194,$E$12:E194)</f>
        <v>59335.184063076034</v>
      </c>
      <c r="G194" s="18">
        <f>SUM($E$12:E194)</f>
        <v>46020.89792744781</v>
      </c>
      <c r="H194" s="31">
        <f t="shared" si="12"/>
        <v>86685.71386437185</v>
      </c>
    </row>
    <row r="195" spans="1:8" ht="15" customHeight="1">
      <c r="A195" s="29">
        <f t="shared" si="17"/>
        <v>8</v>
      </c>
      <c r="B195" s="30">
        <f t="shared" si="14"/>
        <v>183</v>
      </c>
      <c r="C195" s="18">
        <f t="shared" si="15"/>
        <v>86685.71386437185</v>
      </c>
      <c r="D195" s="18">
        <f t="shared" si="13"/>
        <v>92.63288060183422</v>
      </c>
      <c r="E195" s="18">
        <f t="shared" si="16"/>
        <v>233.38461425023192</v>
      </c>
      <c r="F195" s="18">
        <f>SUM($D$12:D195,$E$12:E195)</f>
        <v>59661.2015579281</v>
      </c>
      <c r="G195" s="18">
        <f>SUM($E$12:E195)</f>
        <v>46254.28254169804</v>
      </c>
      <c r="H195" s="31">
        <f t="shared" si="12"/>
        <v>86593.08098377002</v>
      </c>
    </row>
    <row r="196" spans="1:8" ht="15" customHeight="1">
      <c r="A196" s="29">
        <f t="shared" si="17"/>
        <v>8</v>
      </c>
      <c r="B196" s="30">
        <f t="shared" si="14"/>
        <v>184</v>
      </c>
      <c r="C196" s="18">
        <f t="shared" si="15"/>
        <v>86593.08098377002</v>
      </c>
      <c r="D196" s="18">
        <f t="shared" si="13"/>
        <v>92.88227681883916</v>
      </c>
      <c r="E196" s="18">
        <f t="shared" si="16"/>
        <v>233.13521803322698</v>
      </c>
      <c r="F196" s="18">
        <f>SUM($D$12:D196,$E$12:E196)</f>
        <v>59987.219052780165</v>
      </c>
      <c r="G196" s="18">
        <f>SUM($E$12:E196)</f>
        <v>46487.41775973127</v>
      </c>
      <c r="H196" s="31">
        <f t="shared" si="12"/>
        <v>86500.19870695118</v>
      </c>
    </row>
    <row r="197" spans="1:8" ht="15" customHeight="1">
      <c r="A197" s="29">
        <f t="shared" si="17"/>
        <v>8</v>
      </c>
      <c r="B197" s="30">
        <f t="shared" si="14"/>
        <v>185</v>
      </c>
      <c r="C197" s="18">
        <f t="shared" si="15"/>
        <v>86500.19870695118</v>
      </c>
      <c r="D197" s="18">
        <f t="shared" si="13"/>
        <v>93.13234448719754</v>
      </c>
      <c r="E197" s="18">
        <f t="shared" si="16"/>
        <v>232.8851503648686</v>
      </c>
      <c r="F197" s="18">
        <f>SUM($D$12:D197,$E$12:E197)</f>
        <v>60313.23654763222</v>
      </c>
      <c r="G197" s="18">
        <f>SUM($E$12:E197)</f>
        <v>46720.302910096136</v>
      </c>
      <c r="H197" s="31">
        <f t="shared" si="12"/>
        <v>86407.06636246399</v>
      </c>
    </row>
    <row r="198" spans="1:8" ht="15" customHeight="1">
      <c r="A198" s="29">
        <f t="shared" si="17"/>
        <v>8</v>
      </c>
      <c r="B198" s="30">
        <f t="shared" si="14"/>
        <v>186</v>
      </c>
      <c r="C198" s="18">
        <f t="shared" si="15"/>
        <v>86407.06636246399</v>
      </c>
      <c r="D198" s="18">
        <f t="shared" si="13"/>
        <v>93.38308541466307</v>
      </c>
      <c r="E198" s="18">
        <f t="shared" si="16"/>
        <v>232.63440943740306</v>
      </c>
      <c r="F198" s="18">
        <f>SUM($D$12:D198,$E$12:E198)</f>
        <v>60639.25404248429</v>
      </c>
      <c r="G198" s="18">
        <f>SUM($E$12:E198)</f>
        <v>46952.937319533536</v>
      </c>
      <c r="H198" s="31">
        <f t="shared" si="12"/>
        <v>86313.68327704932</v>
      </c>
    </row>
    <row r="199" spans="1:8" ht="15" customHeight="1">
      <c r="A199" s="29">
        <f t="shared" si="17"/>
        <v>8</v>
      </c>
      <c r="B199" s="30">
        <f t="shared" si="14"/>
        <v>187</v>
      </c>
      <c r="C199" s="18">
        <f t="shared" si="15"/>
        <v>86313.68327704932</v>
      </c>
      <c r="D199" s="18">
        <f t="shared" si="13"/>
        <v>93.63450141385641</v>
      </c>
      <c r="E199" s="18">
        <f t="shared" si="16"/>
        <v>232.38299343820972</v>
      </c>
      <c r="F199" s="18">
        <f>SUM($D$12:D199,$E$12:E199)</f>
        <v>60965.27153733635</v>
      </c>
      <c r="G199" s="18">
        <f>SUM($E$12:E199)</f>
        <v>47185.320312971744</v>
      </c>
      <c r="H199" s="31">
        <f t="shared" si="12"/>
        <v>86220.04877563547</v>
      </c>
    </row>
    <row r="200" spans="1:8" ht="15" customHeight="1">
      <c r="A200" s="29">
        <f t="shared" si="17"/>
        <v>8</v>
      </c>
      <c r="B200" s="30">
        <f t="shared" si="14"/>
        <v>188</v>
      </c>
      <c r="C200" s="18">
        <f t="shared" si="15"/>
        <v>86220.04877563547</v>
      </c>
      <c r="D200" s="18">
        <f t="shared" si="13"/>
        <v>93.8865943022783</v>
      </c>
      <c r="E200" s="18">
        <f t="shared" si="16"/>
        <v>232.13090054978784</v>
      </c>
      <c r="F200" s="18">
        <f>SUM($D$12:D200,$E$12:E200)</f>
        <v>61291.28903218842</v>
      </c>
      <c r="G200" s="18">
        <f>SUM($E$12:E200)</f>
        <v>47417.451213521534</v>
      </c>
      <c r="H200" s="31">
        <f t="shared" si="12"/>
        <v>86126.16218133319</v>
      </c>
    </row>
    <row r="201" spans="1:8" ht="15" customHeight="1">
      <c r="A201" s="29">
        <f t="shared" si="17"/>
        <v>8</v>
      </c>
      <c r="B201" s="30">
        <f t="shared" si="14"/>
        <v>189</v>
      </c>
      <c r="C201" s="18">
        <f t="shared" si="15"/>
        <v>86126.16218133319</v>
      </c>
      <c r="D201" s="18">
        <f t="shared" si="13"/>
        <v>94.13936590232294</v>
      </c>
      <c r="E201" s="18">
        <f t="shared" si="16"/>
        <v>231.8781289497432</v>
      </c>
      <c r="F201" s="18">
        <f>SUM($D$12:D201,$E$12:E201)</f>
        <v>61617.306527040484</v>
      </c>
      <c r="G201" s="18">
        <f>SUM($E$12:E201)</f>
        <v>47649.329342471276</v>
      </c>
      <c r="H201" s="31">
        <f t="shared" si="12"/>
        <v>86032.02281543087</v>
      </c>
    </row>
    <row r="202" spans="1:8" ht="15" customHeight="1">
      <c r="A202" s="29">
        <f t="shared" si="17"/>
        <v>8</v>
      </c>
      <c r="B202" s="30">
        <f t="shared" si="14"/>
        <v>190</v>
      </c>
      <c r="C202" s="18">
        <f t="shared" si="15"/>
        <v>86032.02281543087</v>
      </c>
      <c r="D202" s="18">
        <f t="shared" si="13"/>
        <v>94.3928180412907</v>
      </c>
      <c r="E202" s="18">
        <f t="shared" si="16"/>
        <v>231.62467681077544</v>
      </c>
      <c r="F202" s="18">
        <f>SUM($D$12:D202,$E$12:E202)</f>
        <v>61943.32402189255</v>
      </c>
      <c r="G202" s="18">
        <f>SUM($E$12:E202)</f>
        <v>47880.95401928205</v>
      </c>
      <c r="H202" s="31">
        <f t="shared" si="12"/>
        <v>85937.62999738958</v>
      </c>
    </row>
    <row r="203" spans="1:8" ht="15" customHeight="1">
      <c r="A203" s="29">
        <f t="shared" si="17"/>
        <v>8</v>
      </c>
      <c r="B203" s="30">
        <f t="shared" si="14"/>
        <v>191</v>
      </c>
      <c r="C203" s="18">
        <f t="shared" si="15"/>
        <v>85937.62999738958</v>
      </c>
      <c r="D203" s="18">
        <f t="shared" si="13"/>
        <v>94.64695255140188</v>
      </c>
      <c r="E203" s="18">
        <f t="shared" si="16"/>
        <v>231.37054230066425</v>
      </c>
      <c r="F203" s="18">
        <f>SUM($D$12:D203,$E$12:E203)</f>
        <v>62269.341516744615</v>
      </c>
      <c r="G203" s="18">
        <f>SUM($E$12:E203)</f>
        <v>48112.32456158271</v>
      </c>
      <c r="H203" s="31">
        <f t="shared" si="12"/>
        <v>85842.98304483818</v>
      </c>
    </row>
    <row r="204" spans="1:8" ht="15" customHeight="1">
      <c r="A204" s="29">
        <f t="shared" si="17"/>
        <v>8</v>
      </c>
      <c r="B204" s="30">
        <f t="shared" si="14"/>
        <v>192</v>
      </c>
      <c r="C204" s="18">
        <f t="shared" si="15"/>
        <v>85842.98304483818</v>
      </c>
      <c r="D204" s="18">
        <f t="shared" si="13"/>
        <v>94.90177126980944</v>
      </c>
      <c r="E204" s="18">
        <f t="shared" si="16"/>
        <v>231.1157235822567</v>
      </c>
      <c r="F204" s="18">
        <f>SUM($D$12:D204,$E$12:E204)</f>
        <v>62595.35901159667</v>
      </c>
      <c r="G204" s="18">
        <f>SUM($E$12:E204)</f>
        <v>48343.440285164965</v>
      </c>
      <c r="H204" s="31">
        <f t="shared" si="12"/>
        <v>85748.08127356837</v>
      </c>
    </row>
    <row r="205" spans="1:8" ht="15" customHeight="1">
      <c r="A205" s="29">
        <f t="shared" si="17"/>
        <v>8</v>
      </c>
      <c r="B205" s="30">
        <f t="shared" si="14"/>
        <v>193</v>
      </c>
      <c r="C205" s="18">
        <f t="shared" si="15"/>
        <v>85748.08127356837</v>
      </c>
      <c r="D205" s="18">
        <f t="shared" si="13"/>
        <v>95.15727603861279</v>
      </c>
      <c r="E205" s="18">
        <f t="shared" si="16"/>
        <v>230.86021881345334</v>
      </c>
      <c r="F205" s="18">
        <f>SUM($D$12:D205,$E$12:E205)</f>
        <v>62921.376506448745</v>
      </c>
      <c r="G205" s="18">
        <f>SUM($E$12:E205)</f>
        <v>48574.30050397842</v>
      </c>
      <c r="H205" s="31">
        <f aca="true" t="shared" si="18" ref="H205:H268">C205-D205</f>
        <v>85652.92399752975</v>
      </c>
    </row>
    <row r="206" spans="1:8" ht="15" customHeight="1">
      <c r="A206" s="29">
        <f t="shared" si="17"/>
        <v>8</v>
      </c>
      <c r="B206" s="30">
        <f t="shared" si="14"/>
        <v>194</v>
      </c>
      <c r="C206" s="18">
        <f t="shared" si="15"/>
        <v>85652.92399752975</v>
      </c>
      <c r="D206" s="18">
        <f aca="true" t="shared" si="19" ref="D206:D269">IF(H205&gt;0.5,IF(C206&lt;$E$7,C206,$E$7-E206),0)</f>
        <v>95.41346870487064</v>
      </c>
      <c r="E206" s="18">
        <f t="shared" si="16"/>
        <v>230.6040261471955</v>
      </c>
      <c r="F206" s="18">
        <f>SUM($D$12:D206,$E$12:E206)</f>
        <v>63247.3940013008</v>
      </c>
      <c r="G206" s="18">
        <f>SUM($E$12:E206)</f>
        <v>48804.90453012561</v>
      </c>
      <c r="H206" s="31">
        <f t="shared" si="18"/>
        <v>85557.51052882489</v>
      </c>
    </row>
    <row r="207" spans="1:8" ht="15" customHeight="1">
      <c r="A207" s="29">
        <f t="shared" si="17"/>
        <v>8</v>
      </c>
      <c r="B207" s="30">
        <f aca="true" t="shared" si="20" ref="B207:B270">B206+1</f>
        <v>195</v>
      </c>
      <c r="C207" s="18">
        <f aca="true" t="shared" si="21" ref="C207:C270">IF(H206&gt;0.5,+C206-D206,0)</f>
        <v>85557.51052882489</v>
      </c>
      <c r="D207" s="18">
        <f t="shared" si="19"/>
        <v>95.6703511206145</v>
      </c>
      <c r="E207" s="18">
        <f aca="true" t="shared" si="22" ref="E207:E270">IF(H206&gt;0.5,C207*$E$4/26,0)</f>
        <v>230.34714373145164</v>
      </c>
      <c r="F207" s="18">
        <f>SUM($D$12:D207,$E$12:E207)</f>
        <v>63573.41149615287</v>
      </c>
      <c r="G207" s="18">
        <f>SUM($E$12:E207)</f>
        <v>49035.25167385706</v>
      </c>
      <c r="H207" s="31">
        <f t="shared" si="18"/>
        <v>85461.84017770427</v>
      </c>
    </row>
    <row r="208" spans="1:8" ht="15" customHeight="1">
      <c r="A208" s="29">
        <f t="shared" si="17"/>
        <v>8</v>
      </c>
      <c r="B208" s="30">
        <f t="shared" si="20"/>
        <v>196</v>
      </c>
      <c r="C208" s="18">
        <f t="shared" si="21"/>
        <v>85461.84017770427</v>
      </c>
      <c r="D208" s="18">
        <f t="shared" si="19"/>
        <v>95.92792514286228</v>
      </c>
      <c r="E208" s="18">
        <f t="shared" si="22"/>
        <v>230.08956970920386</v>
      </c>
      <c r="F208" s="18">
        <f>SUM($D$12:D208,$E$12:E208)</f>
        <v>63899.42899100494</v>
      </c>
      <c r="G208" s="18">
        <f>SUM($E$12:E208)</f>
        <v>49265.34124356627</v>
      </c>
      <c r="H208" s="31">
        <f t="shared" si="18"/>
        <v>85365.91225256141</v>
      </c>
    </row>
    <row r="209" spans="1:8" ht="15" customHeight="1">
      <c r="A209" s="29">
        <f t="shared" si="17"/>
        <v>8</v>
      </c>
      <c r="B209" s="30">
        <f t="shared" si="20"/>
        <v>197</v>
      </c>
      <c r="C209" s="18">
        <f t="shared" si="21"/>
        <v>85365.91225256141</v>
      </c>
      <c r="D209" s="18">
        <f t="shared" si="19"/>
        <v>96.18619263363155</v>
      </c>
      <c r="E209" s="18">
        <f t="shared" si="22"/>
        <v>229.8313022184346</v>
      </c>
      <c r="F209" s="18">
        <f>SUM($D$12:D209,$E$12:E209)</f>
        <v>64225.446485857006</v>
      </c>
      <c r="G209" s="18">
        <f>SUM($E$12:E209)</f>
        <v>49495.172545784706</v>
      </c>
      <c r="H209" s="31">
        <f t="shared" si="18"/>
        <v>85269.72605992778</v>
      </c>
    </row>
    <row r="210" spans="1:8" ht="15" customHeight="1">
      <c r="A210" s="29">
        <f t="shared" si="17"/>
        <v>8</v>
      </c>
      <c r="B210" s="30">
        <f t="shared" si="20"/>
        <v>198</v>
      </c>
      <c r="C210" s="18">
        <f t="shared" si="21"/>
        <v>85269.72605992778</v>
      </c>
      <c r="D210" s="18">
        <f t="shared" si="19"/>
        <v>96.44515545995284</v>
      </c>
      <c r="E210" s="18">
        <f t="shared" si="22"/>
        <v>229.5723393921133</v>
      </c>
      <c r="F210" s="18">
        <f>SUM($D$12:D210,$E$12:E210)</f>
        <v>64551.46398070907</v>
      </c>
      <c r="G210" s="18">
        <f>SUM($E$12:E210)</f>
        <v>49724.74488517682</v>
      </c>
      <c r="H210" s="31">
        <f t="shared" si="18"/>
        <v>85173.28090446783</v>
      </c>
    </row>
    <row r="211" spans="1:8" ht="15" customHeight="1">
      <c r="A211" s="29">
        <f t="shared" si="17"/>
        <v>8</v>
      </c>
      <c r="B211" s="30">
        <f t="shared" si="20"/>
        <v>199</v>
      </c>
      <c r="C211" s="18">
        <f t="shared" si="21"/>
        <v>85173.28090446783</v>
      </c>
      <c r="D211" s="18">
        <f t="shared" si="19"/>
        <v>96.7048154938835</v>
      </c>
      <c r="E211" s="18">
        <f t="shared" si="22"/>
        <v>229.31267935818263</v>
      </c>
      <c r="F211" s="18">
        <f>SUM($D$12:D211,$E$12:E211)</f>
        <v>64877.481475561144</v>
      </c>
      <c r="G211" s="18">
        <f>SUM($E$12:E211)</f>
        <v>49954.057564535</v>
      </c>
      <c r="H211" s="31">
        <f t="shared" si="18"/>
        <v>85076.57608897395</v>
      </c>
    </row>
    <row r="212" spans="1:8" ht="15" customHeight="1">
      <c r="A212" s="29">
        <f t="shared" si="17"/>
        <v>8</v>
      </c>
      <c r="B212" s="30">
        <f t="shared" si="20"/>
        <v>200</v>
      </c>
      <c r="C212" s="18">
        <f t="shared" si="21"/>
        <v>85076.57608897395</v>
      </c>
      <c r="D212" s="18">
        <f t="shared" si="19"/>
        <v>96.96517461252088</v>
      </c>
      <c r="E212" s="18">
        <f t="shared" si="22"/>
        <v>229.05232023954525</v>
      </c>
      <c r="F212" s="18">
        <f>SUM($D$12:D212,$E$12:E212)</f>
        <v>65203.49897041322</v>
      </c>
      <c r="G212" s="18">
        <f>SUM($E$12:E212)</f>
        <v>50183.10988477455</v>
      </c>
      <c r="H212" s="31">
        <f t="shared" si="18"/>
        <v>84979.61091436143</v>
      </c>
    </row>
    <row r="213" spans="1:8" ht="15" customHeight="1">
      <c r="A213" s="29">
        <f t="shared" si="17"/>
        <v>8</v>
      </c>
      <c r="B213" s="30">
        <f t="shared" si="20"/>
        <v>201</v>
      </c>
      <c r="C213" s="18">
        <f t="shared" si="21"/>
        <v>84979.61091436143</v>
      </c>
      <c r="D213" s="18">
        <f t="shared" si="19"/>
        <v>97.2262346980161</v>
      </c>
      <c r="E213" s="18">
        <f t="shared" si="22"/>
        <v>228.79126015405004</v>
      </c>
      <c r="F213" s="18">
        <f>SUM($D$12:D213,$E$12:E213)</f>
        <v>65529.51646526528</v>
      </c>
      <c r="G213" s="18">
        <f>SUM($E$12:E213)</f>
        <v>50411.901144928604</v>
      </c>
      <c r="H213" s="31">
        <f t="shared" si="18"/>
        <v>84882.38467966342</v>
      </c>
    </row>
    <row r="214" spans="1:8" ht="15" customHeight="1">
      <c r="A214" s="29">
        <f t="shared" si="17"/>
        <v>8</v>
      </c>
      <c r="B214" s="30">
        <f t="shared" si="20"/>
        <v>202</v>
      </c>
      <c r="C214" s="18">
        <f t="shared" si="21"/>
        <v>84882.38467966342</v>
      </c>
      <c r="D214" s="18">
        <f t="shared" si="19"/>
        <v>97.48799763758768</v>
      </c>
      <c r="E214" s="18">
        <f t="shared" si="22"/>
        <v>228.52949721447845</v>
      </c>
      <c r="F214" s="18">
        <f>SUM($D$12:D214,$E$12:E214)</f>
        <v>65855.53396011735</v>
      </c>
      <c r="G214" s="18">
        <f>SUM($E$12:E214)</f>
        <v>50640.43064214308</v>
      </c>
      <c r="H214" s="31">
        <f t="shared" si="18"/>
        <v>84784.89668202584</v>
      </c>
    </row>
    <row r="215" spans="1:8" ht="15" customHeight="1">
      <c r="A215" s="29">
        <f t="shared" si="17"/>
        <v>8</v>
      </c>
      <c r="B215" s="30">
        <f t="shared" si="20"/>
        <v>203</v>
      </c>
      <c r="C215" s="18">
        <f t="shared" si="21"/>
        <v>84784.89668202584</v>
      </c>
      <c r="D215" s="18">
        <f t="shared" si="19"/>
        <v>97.75046532353502</v>
      </c>
      <c r="E215" s="18">
        <f t="shared" si="22"/>
        <v>228.2670295285311</v>
      </c>
      <c r="F215" s="18">
        <f>SUM($D$12:D215,$E$12:E215)</f>
        <v>66181.55145496942</v>
      </c>
      <c r="G215" s="18">
        <f>SUM($E$12:E215)</f>
        <v>50868.69767167161</v>
      </c>
      <c r="H215" s="31">
        <f t="shared" si="18"/>
        <v>84687.1462167023</v>
      </c>
    </row>
    <row r="216" spans="1:8" ht="15" customHeight="1">
      <c r="A216" s="29">
        <f t="shared" si="17"/>
        <v>8</v>
      </c>
      <c r="B216" s="30">
        <f t="shared" si="20"/>
        <v>204</v>
      </c>
      <c r="C216" s="18">
        <f t="shared" si="21"/>
        <v>84687.1462167023</v>
      </c>
      <c r="D216" s="18">
        <f t="shared" si="19"/>
        <v>98.01363965325223</v>
      </c>
      <c r="E216" s="18">
        <f t="shared" si="22"/>
        <v>228.0038551988139</v>
      </c>
      <c r="F216" s="18">
        <f>SUM($D$12:D216,$E$12:E216)</f>
        <v>66507.56894982146</v>
      </c>
      <c r="G216" s="18">
        <f>SUM($E$12:E216)</f>
        <v>51096.70152687042</v>
      </c>
      <c r="H216" s="31">
        <f t="shared" si="18"/>
        <v>84589.13257704905</v>
      </c>
    </row>
    <row r="217" spans="1:8" ht="15" customHeight="1">
      <c r="A217" s="29">
        <f t="shared" si="17"/>
        <v>8</v>
      </c>
      <c r="B217" s="30">
        <f t="shared" si="20"/>
        <v>205</v>
      </c>
      <c r="C217" s="18">
        <f t="shared" si="21"/>
        <v>84589.13257704905</v>
      </c>
      <c r="D217" s="18">
        <f t="shared" si="19"/>
        <v>98.27752252924174</v>
      </c>
      <c r="E217" s="18">
        <f t="shared" si="22"/>
        <v>227.7399723228244</v>
      </c>
      <c r="F217" s="18">
        <f>SUM($D$12:D217,$E$12:E217)</f>
        <v>66833.58644467354</v>
      </c>
      <c r="G217" s="18">
        <f>SUM($E$12:E217)</f>
        <v>51324.44149919324</v>
      </c>
      <c r="H217" s="31">
        <f t="shared" si="18"/>
        <v>84490.85505451981</v>
      </c>
    </row>
    <row r="218" spans="1:8" ht="15" customHeight="1">
      <c r="A218" s="29">
        <f t="shared" si="17"/>
        <v>8</v>
      </c>
      <c r="B218" s="30">
        <f t="shared" si="20"/>
        <v>206</v>
      </c>
      <c r="C218" s="18">
        <f t="shared" si="21"/>
        <v>84490.85505451981</v>
      </c>
      <c r="D218" s="18">
        <f t="shared" si="19"/>
        <v>98.54211585912819</v>
      </c>
      <c r="E218" s="18">
        <f t="shared" si="22"/>
        <v>227.47537899293795</v>
      </c>
      <c r="F218" s="18">
        <f>SUM($D$12:D218,$E$12:E218)</f>
        <v>67159.6039395256</v>
      </c>
      <c r="G218" s="18">
        <f>SUM($E$12:E218)</f>
        <v>51551.91687818618</v>
      </c>
      <c r="H218" s="31">
        <f t="shared" si="18"/>
        <v>84392.31293866067</v>
      </c>
    </row>
    <row r="219" spans="1:8" ht="15" customHeight="1">
      <c r="A219" s="29">
        <f t="shared" si="17"/>
        <v>8</v>
      </c>
      <c r="B219" s="30">
        <f t="shared" si="20"/>
        <v>207</v>
      </c>
      <c r="C219" s="18">
        <f t="shared" si="21"/>
        <v>84392.31293866067</v>
      </c>
      <c r="D219" s="18">
        <f t="shared" si="19"/>
        <v>98.80742155567202</v>
      </c>
      <c r="E219" s="18">
        <f t="shared" si="22"/>
        <v>227.2100732963941</v>
      </c>
      <c r="F219" s="18">
        <f>SUM($D$12:D219,$E$12:E219)</f>
        <v>67485.62143437765</v>
      </c>
      <c r="G219" s="18">
        <f>SUM($E$12:E219)</f>
        <v>51779.126951482576</v>
      </c>
      <c r="H219" s="31">
        <f t="shared" si="18"/>
        <v>84293.505517105</v>
      </c>
    </row>
    <row r="220" spans="1:8" ht="15" customHeight="1">
      <c r="A220" s="29">
        <f t="shared" si="17"/>
        <v>8</v>
      </c>
      <c r="B220" s="30">
        <f t="shared" si="20"/>
        <v>208</v>
      </c>
      <c r="C220" s="18">
        <f t="shared" si="21"/>
        <v>84293.505517105</v>
      </c>
      <c r="D220" s="18">
        <f t="shared" si="19"/>
        <v>99.0734415367834</v>
      </c>
      <c r="E220" s="18">
        <f t="shared" si="22"/>
        <v>226.94405331528273</v>
      </c>
      <c r="F220" s="18">
        <f>SUM($D$12:D220,$E$12:E220)</f>
        <v>67811.63892922972</v>
      </c>
      <c r="G220" s="18">
        <f>SUM($E$12:E220)</f>
        <v>52006.07100479786</v>
      </c>
      <c r="H220" s="31">
        <f t="shared" si="18"/>
        <v>84194.43207556823</v>
      </c>
    </row>
    <row r="221" spans="1:8" ht="15" customHeight="1">
      <c r="A221" s="29">
        <f t="shared" si="17"/>
        <v>9</v>
      </c>
      <c r="B221" s="30">
        <f t="shared" si="20"/>
        <v>209</v>
      </c>
      <c r="C221" s="18">
        <f t="shared" si="21"/>
        <v>84194.43207556823</v>
      </c>
      <c r="D221" s="18">
        <f t="shared" si="19"/>
        <v>99.34017772553625</v>
      </c>
      <c r="E221" s="18">
        <f t="shared" si="22"/>
        <v>226.67731712652989</v>
      </c>
      <c r="F221" s="18">
        <f>SUM($D$12:D221,$E$12:E221)</f>
        <v>68137.65642408177</v>
      </c>
      <c r="G221" s="18">
        <f>SUM($E$12:E221)</f>
        <v>52232.74832192439</v>
      </c>
      <c r="H221" s="31">
        <f t="shared" si="18"/>
        <v>84095.09189784269</v>
      </c>
    </row>
    <row r="222" spans="1:8" ht="15" customHeight="1">
      <c r="A222" s="29">
        <f t="shared" si="17"/>
        <v>9</v>
      </c>
      <c r="B222" s="30">
        <f t="shared" si="20"/>
        <v>210</v>
      </c>
      <c r="C222" s="18">
        <f t="shared" si="21"/>
        <v>84095.09189784269</v>
      </c>
      <c r="D222" s="18">
        <f t="shared" si="19"/>
        <v>99.60763205018193</v>
      </c>
      <c r="E222" s="18">
        <f t="shared" si="22"/>
        <v>226.4098628018842</v>
      </c>
      <c r="F222" s="18">
        <f>SUM($D$12:D222,$E$12:E222)</f>
        <v>68463.67391893384</v>
      </c>
      <c r="G222" s="18">
        <f>SUM($E$12:E222)</f>
        <v>52459.15818472627</v>
      </c>
      <c r="H222" s="31">
        <f t="shared" si="18"/>
        <v>83995.4842657925</v>
      </c>
    </row>
    <row r="223" spans="1:8" ht="15" customHeight="1">
      <c r="A223" s="29">
        <f t="shared" si="17"/>
        <v>9</v>
      </c>
      <c r="B223" s="30">
        <f t="shared" si="20"/>
        <v>211</v>
      </c>
      <c r="C223" s="18">
        <f t="shared" si="21"/>
        <v>83995.4842657925</v>
      </c>
      <c r="D223" s="18">
        <f t="shared" si="19"/>
        <v>99.87580644416323</v>
      </c>
      <c r="E223" s="18">
        <f t="shared" si="22"/>
        <v>226.1416884079029</v>
      </c>
      <c r="F223" s="18">
        <f>SUM($D$12:D223,$E$12:E223)</f>
        <v>68789.6914137859</v>
      </c>
      <c r="G223" s="18">
        <f>SUM($E$12:E223)</f>
        <v>52685.29987313417</v>
      </c>
      <c r="H223" s="31">
        <f t="shared" si="18"/>
        <v>83895.60845934834</v>
      </c>
    </row>
    <row r="224" spans="1:8" ht="15" customHeight="1">
      <c r="A224" s="29">
        <f t="shared" si="17"/>
        <v>9</v>
      </c>
      <c r="B224" s="30">
        <f t="shared" si="20"/>
        <v>212</v>
      </c>
      <c r="C224" s="18">
        <f t="shared" si="21"/>
        <v>83895.60845934834</v>
      </c>
      <c r="D224" s="18">
        <f t="shared" si="19"/>
        <v>100.14470284612827</v>
      </c>
      <c r="E224" s="18">
        <f t="shared" si="22"/>
        <v>225.87279200593787</v>
      </c>
      <c r="F224" s="18">
        <f>SUM($D$12:D224,$E$12:E224)</f>
        <v>69115.70890863796</v>
      </c>
      <c r="G224" s="18">
        <f>SUM($E$12:E224)</f>
        <v>52911.17266514011</v>
      </c>
      <c r="H224" s="31">
        <f t="shared" si="18"/>
        <v>83795.46375650221</v>
      </c>
    </row>
    <row r="225" spans="1:8" ht="15" customHeight="1">
      <c r="A225" s="29">
        <f t="shared" si="17"/>
        <v>9</v>
      </c>
      <c r="B225" s="30">
        <f t="shared" si="20"/>
        <v>213</v>
      </c>
      <c r="C225" s="18">
        <f t="shared" si="21"/>
        <v>83795.46375650221</v>
      </c>
      <c r="D225" s="18">
        <f t="shared" si="19"/>
        <v>100.41432319994476</v>
      </c>
      <c r="E225" s="18">
        <f t="shared" si="22"/>
        <v>225.60317165212138</v>
      </c>
      <c r="F225" s="18">
        <f>SUM($D$12:D225,$E$12:E225)</f>
        <v>69441.72640349001</v>
      </c>
      <c r="G225" s="18">
        <f>SUM($E$12:E225)</f>
        <v>53136.775836792236</v>
      </c>
      <c r="H225" s="31">
        <f t="shared" si="18"/>
        <v>83695.04943330227</v>
      </c>
    </row>
    <row r="226" spans="1:8" ht="15" customHeight="1">
      <c r="A226" s="29">
        <f t="shared" si="17"/>
        <v>9</v>
      </c>
      <c r="B226" s="30">
        <f t="shared" si="20"/>
        <v>214</v>
      </c>
      <c r="C226" s="18">
        <f t="shared" si="21"/>
        <v>83695.04943330227</v>
      </c>
      <c r="D226" s="18">
        <f t="shared" si="19"/>
        <v>100.68466945471386</v>
      </c>
      <c r="E226" s="18">
        <f t="shared" si="22"/>
        <v>225.33282539735228</v>
      </c>
      <c r="F226" s="18">
        <f>SUM($D$12:D226,$E$12:E226)</f>
        <v>69767.7438983421</v>
      </c>
      <c r="G226" s="18">
        <f>SUM($E$12:E226)</f>
        <v>53362.10866218959</v>
      </c>
      <c r="H226" s="31">
        <f t="shared" si="18"/>
        <v>83594.36476384755</v>
      </c>
    </row>
    <row r="227" spans="1:8" ht="15" customHeight="1">
      <c r="A227" s="29">
        <f t="shared" si="17"/>
        <v>9</v>
      </c>
      <c r="B227" s="30">
        <f t="shared" si="20"/>
        <v>215</v>
      </c>
      <c r="C227" s="18">
        <f t="shared" si="21"/>
        <v>83594.36476384755</v>
      </c>
      <c r="D227" s="18">
        <f t="shared" si="19"/>
        <v>100.95574356478426</v>
      </c>
      <c r="E227" s="18">
        <f t="shared" si="22"/>
        <v>225.06175128728188</v>
      </c>
      <c r="F227" s="18">
        <f>SUM($D$12:D227,$E$12:E227)</f>
        <v>70093.76139319417</v>
      </c>
      <c r="G227" s="18">
        <f>SUM($E$12:E227)</f>
        <v>53587.17041347687</v>
      </c>
      <c r="H227" s="31">
        <f t="shared" si="18"/>
        <v>83493.40902028276</v>
      </c>
    </row>
    <row r="228" spans="1:8" ht="15" customHeight="1">
      <c r="A228" s="29">
        <f t="shared" si="17"/>
        <v>9</v>
      </c>
      <c r="B228" s="30">
        <f t="shared" si="20"/>
        <v>216</v>
      </c>
      <c r="C228" s="18">
        <f t="shared" si="21"/>
        <v>83493.40902028276</v>
      </c>
      <c r="D228" s="18">
        <f t="shared" si="19"/>
        <v>101.22754748976638</v>
      </c>
      <c r="E228" s="18">
        <f t="shared" si="22"/>
        <v>224.78994736229976</v>
      </c>
      <c r="F228" s="18">
        <f>SUM($D$12:D228,$E$12:E228)</f>
        <v>70419.77888804622</v>
      </c>
      <c r="G228" s="18">
        <f>SUM($E$12:E228)</f>
        <v>53811.96036083917</v>
      </c>
      <c r="H228" s="31">
        <f t="shared" si="18"/>
        <v>83392.181472793</v>
      </c>
    </row>
    <row r="229" spans="1:8" ht="15" customHeight="1">
      <c r="A229" s="29">
        <f t="shared" si="17"/>
        <v>9</v>
      </c>
      <c r="B229" s="30">
        <f t="shared" si="20"/>
        <v>217</v>
      </c>
      <c r="C229" s="18">
        <f t="shared" si="21"/>
        <v>83392.181472793</v>
      </c>
      <c r="D229" s="18">
        <f t="shared" si="19"/>
        <v>101.5000831945465</v>
      </c>
      <c r="E229" s="18">
        <f t="shared" si="22"/>
        <v>224.51741165751963</v>
      </c>
      <c r="F229" s="18">
        <f>SUM($D$12:D229,$E$12:E229)</f>
        <v>70745.79638289829</v>
      </c>
      <c r="G229" s="18">
        <f>SUM($E$12:E229)</f>
        <v>54036.47777249669</v>
      </c>
      <c r="H229" s="31">
        <f t="shared" si="18"/>
        <v>83290.68138959845</v>
      </c>
    </row>
    <row r="230" spans="1:8" ht="15" customHeight="1">
      <c r="A230" s="29">
        <f t="shared" si="17"/>
        <v>9</v>
      </c>
      <c r="B230" s="30">
        <f t="shared" si="20"/>
        <v>218</v>
      </c>
      <c r="C230" s="18">
        <f t="shared" si="21"/>
        <v>83290.68138959845</v>
      </c>
      <c r="D230" s="18">
        <f t="shared" si="19"/>
        <v>101.77335264930107</v>
      </c>
      <c r="E230" s="18">
        <f t="shared" si="22"/>
        <v>224.24414220276506</v>
      </c>
      <c r="F230" s="18">
        <f>SUM($D$12:D230,$E$12:E230)</f>
        <v>71071.81387775038</v>
      </c>
      <c r="G230" s="18">
        <f>SUM($E$12:E230)</f>
        <v>54260.721914699454</v>
      </c>
      <c r="H230" s="31">
        <f t="shared" si="18"/>
        <v>83188.90803694916</v>
      </c>
    </row>
    <row r="231" spans="1:8" ht="15" customHeight="1">
      <c r="A231" s="29">
        <f t="shared" si="17"/>
        <v>9</v>
      </c>
      <c r="B231" s="30">
        <f t="shared" si="20"/>
        <v>219</v>
      </c>
      <c r="C231" s="18">
        <f t="shared" si="21"/>
        <v>83188.90803694916</v>
      </c>
      <c r="D231" s="18">
        <f t="shared" si="19"/>
        <v>102.0473578295107</v>
      </c>
      <c r="E231" s="18">
        <f t="shared" si="22"/>
        <v>223.97013702255543</v>
      </c>
      <c r="F231" s="18">
        <f>SUM($D$12:D231,$E$12:E231)</f>
        <v>71397.83137260242</v>
      </c>
      <c r="G231" s="18">
        <f>SUM($E$12:E231)</f>
        <v>54484.692051722006</v>
      </c>
      <c r="H231" s="31">
        <f t="shared" si="18"/>
        <v>83086.86067911965</v>
      </c>
    </row>
    <row r="232" spans="1:8" ht="15" customHeight="1">
      <c r="A232" s="29">
        <f aca="true" t="shared" si="23" ref="A232:A295">A206+1</f>
        <v>9</v>
      </c>
      <c r="B232" s="30">
        <f t="shared" si="20"/>
        <v>220</v>
      </c>
      <c r="C232" s="18">
        <f t="shared" si="21"/>
        <v>83086.86067911965</v>
      </c>
      <c r="D232" s="18">
        <f t="shared" si="19"/>
        <v>102.32210071597476</v>
      </c>
      <c r="E232" s="18">
        <f t="shared" si="22"/>
        <v>223.69539413609138</v>
      </c>
      <c r="F232" s="18">
        <f>SUM($D$12:D232,$E$12:E232)</f>
        <v>71723.84886745448</v>
      </c>
      <c r="G232" s="18">
        <f>SUM($E$12:E232)</f>
        <v>54708.3874458581</v>
      </c>
      <c r="H232" s="31">
        <f t="shared" si="18"/>
        <v>82984.53857840368</v>
      </c>
    </row>
    <row r="233" spans="1:8" ht="15" customHeight="1">
      <c r="A233" s="29">
        <f t="shared" si="23"/>
        <v>9</v>
      </c>
      <c r="B233" s="30">
        <f t="shared" si="20"/>
        <v>221</v>
      </c>
      <c r="C233" s="18">
        <f t="shared" si="21"/>
        <v>82984.53857840368</v>
      </c>
      <c r="D233" s="18">
        <f t="shared" si="19"/>
        <v>102.59758329482545</v>
      </c>
      <c r="E233" s="18">
        <f t="shared" si="22"/>
        <v>223.41991155724068</v>
      </c>
      <c r="F233" s="18">
        <f>SUM($D$12:D233,$E$12:E233)</f>
        <v>72049.86636230654</v>
      </c>
      <c r="G233" s="18">
        <f>SUM($E$12:E233)</f>
        <v>54931.80735741534</v>
      </c>
      <c r="H233" s="31">
        <f t="shared" si="18"/>
        <v>82881.94099510885</v>
      </c>
    </row>
    <row r="234" spans="1:8" ht="15" customHeight="1">
      <c r="A234" s="29">
        <f t="shared" si="23"/>
        <v>9</v>
      </c>
      <c r="B234" s="30">
        <f t="shared" si="20"/>
        <v>222</v>
      </c>
      <c r="C234" s="18">
        <f t="shared" si="21"/>
        <v>82881.94099510885</v>
      </c>
      <c r="D234" s="18">
        <f t="shared" si="19"/>
        <v>102.8738075575423</v>
      </c>
      <c r="E234" s="18">
        <f t="shared" si="22"/>
        <v>223.14368729452383</v>
      </c>
      <c r="F234" s="18">
        <f>SUM($D$12:D234,$E$12:E234)</f>
        <v>72375.88385715862</v>
      </c>
      <c r="G234" s="18">
        <f>SUM($E$12:E234)</f>
        <v>55154.951044709866</v>
      </c>
      <c r="H234" s="31">
        <f t="shared" si="18"/>
        <v>82779.0671875513</v>
      </c>
    </row>
    <row r="235" spans="1:8" ht="15" customHeight="1">
      <c r="A235" s="29">
        <f t="shared" si="23"/>
        <v>9</v>
      </c>
      <c r="B235" s="30">
        <f t="shared" si="20"/>
        <v>223</v>
      </c>
      <c r="C235" s="18">
        <f t="shared" si="21"/>
        <v>82779.0671875513</v>
      </c>
      <c r="D235" s="18">
        <f t="shared" si="19"/>
        <v>103.15077550096646</v>
      </c>
      <c r="E235" s="18">
        <f t="shared" si="22"/>
        <v>222.86671935109968</v>
      </c>
      <c r="F235" s="18">
        <f>SUM($D$12:D235,$E$12:E235)</f>
        <v>72701.90135201068</v>
      </c>
      <c r="G235" s="18">
        <f>SUM($E$12:E235)</f>
        <v>55377.817764060965</v>
      </c>
      <c r="H235" s="31">
        <f t="shared" si="18"/>
        <v>82675.91641205034</v>
      </c>
    </row>
    <row r="236" spans="1:8" ht="15" customHeight="1">
      <c r="A236" s="29">
        <f t="shared" si="23"/>
        <v>9</v>
      </c>
      <c r="B236" s="30">
        <f t="shared" si="20"/>
        <v>224</v>
      </c>
      <c r="C236" s="18">
        <f t="shared" si="21"/>
        <v>82675.91641205034</v>
      </c>
      <c r="D236" s="18">
        <f t="shared" si="19"/>
        <v>103.4284891273152</v>
      </c>
      <c r="E236" s="18">
        <f t="shared" si="22"/>
        <v>222.58900572475093</v>
      </c>
      <c r="F236" s="18">
        <f>SUM($D$12:D236,$E$12:E236)</f>
        <v>73027.91884686277</v>
      </c>
      <c r="G236" s="18">
        <f>SUM($E$12:E236)</f>
        <v>55600.40676978572</v>
      </c>
      <c r="H236" s="31">
        <f t="shared" si="18"/>
        <v>82572.48792292303</v>
      </c>
    </row>
    <row r="237" spans="1:8" ht="15" customHeight="1">
      <c r="A237" s="29">
        <f t="shared" si="23"/>
        <v>9</v>
      </c>
      <c r="B237" s="30">
        <f t="shared" si="20"/>
        <v>225</v>
      </c>
      <c r="C237" s="18">
        <f t="shared" si="21"/>
        <v>82572.48792292303</v>
      </c>
      <c r="D237" s="18">
        <f t="shared" si="19"/>
        <v>103.70695044419642</v>
      </c>
      <c r="E237" s="18">
        <f t="shared" si="22"/>
        <v>222.3105444078697</v>
      </c>
      <c r="F237" s="18">
        <f>SUM($D$12:D237,$E$12:E237)</f>
        <v>73353.93634171481</v>
      </c>
      <c r="G237" s="18">
        <f>SUM($E$12:E237)</f>
        <v>55822.717314193585</v>
      </c>
      <c r="H237" s="31">
        <f t="shared" si="18"/>
        <v>82468.78097247884</v>
      </c>
    </row>
    <row r="238" spans="1:8" ht="15" customHeight="1">
      <c r="A238" s="29">
        <f t="shared" si="23"/>
        <v>9</v>
      </c>
      <c r="B238" s="30">
        <f t="shared" si="20"/>
        <v>226</v>
      </c>
      <c r="C238" s="18">
        <f t="shared" si="21"/>
        <v>82468.78097247884</v>
      </c>
      <c r="D238" s="18">
        <f t="shared" si="19"/>
        <v>103.98616146462311</v>
      </c>
      <c r="E238" s="18">
        <f t="shared" si="22"/>
        <v>222.03133338744303</v>
      </c>
      <c r="F238" s="18">
        <f>SUM($D$12:D238,$E$12:E238)</f>
        <v>73679.95383656687</v>
      </c>
      <c r="G238" s="18">
        <f>SUM($E$12:E238)</f>
        <v>56044.74864758103</v>
      </c>
      <c r="H238" s="31">
        <f t="shared" si="18"/>
        <v>82364.79481101422</v>
      </c>
    </row>
    <row r="239" spans="1:8" ht="15" customHeight="1">
      <c r="A239" s="29">
        <f t="shared" si="23"/>
        <v>9</v>
      </c>
      <c r="B239" s="30">
        <f t="shared" si="20"/>
        <v>227</v>
      </c>
      <c r="C239" s="18">
        <f t="shared" si="21"/>
        <v>82364.79481101422</v>
      </c>
      <c r="D239" s="18">
        <f t="shared" si="19"/>
        <v>104.26612420702784</v>
      </c>
      <c r="E239" s="18">
        <f t="shared" si="22"/>
        <v>221.7513706450383</v>
      </c>
      <c r="F239" s="18">
        <f>SUM($D$12:D239,$E$12:E239)</f>
        <v>74005.97133141894</v>
      </c>
      <c r="G239" s="18">
        <f>SUM($E$12:E239)</f>
        <v>56266.50001822607</v>
      </c>
      <c r="H239" s="31">
        <f t="shared" si="18"/>
        <v>82260.52868680719</v>
      </c>
    </row>
    <row r="240" spans="1:8" ht="15" customHeight="1">
      <c r="A240" s="29">
        <f t="shared" si="23"/>
        <v>9</v>
      </c>
      <c r="B240" s="30">
        <f t="shared" si="20"/>
        <v>228</v>
      </c>
      <c r="C240" s="18">
        <f t="shared" si="21"/>
        <v>82260.52868680719</v>
      </c>
      <c r="D240" s="18">
        <f t="shared" si="19"/>
        <v>104.54684069527755</v>
      </c>
      <c r="E240" s="18">
        <f t="shared" si="22"/>
        <v>221.47065415678858</v>
      </c>
      <c r="F240" s="18">
        <f>SUM($D$12:D240,$E$12:E240)</f>
        <v>74331.98882627102</v>
      </c>
      <c r="G240" s="18">
        <f>SUM($E$12:E240)</f>
        <v>56487.97067238286</v>
      </c>
      <c r="H240" s="31">
        <f t="shared" si="18"/>
        <v>82155.98184611191</v>
      </c>
    </row>
    <row r="241" spans="1:8" ht="15" customHeight="1">
      <c r="A241" s="29">
        <f t="shared" si="23"/>
        <v>9</v>
      </c>
      <c r="B241" s="30">
        <f t="shared" si="20"/>
        <v>229</v>
      </c>
      <c r="C241" s="18">
        <f t="shared" si="21"/>
        <v>82155.98184611191</v>
      </c>
      <c r="D241" s="18">
        <f t="shared" si="19"/>
        <v>104.82831295868789</v>
      </c>
      <c r="E241" s="18">
        <f t="shared" si="22"/>
        <v>221.18918189337825</v>
      </c>
      <c r="F241" s="18">
        <f>SUM($D$12:D241,$E$12:E241)</f>
        <v>74658.0063211231</v>
      </c>
      <c r="G241" s="18">
        <f>SUM($E$12:E241)</f>
        <v>56709.15985427624</v>
      </c>
      <c r="H241" s="31">
        <f t="shared" si="18"/>
        <v>82051.15353315322</v>
      </c>
    </row>
    <row r="242" spans="1:8" ht="15" customHeight="1">
      <c r="A242" s="29">
        <f t="shared" si="23"/>
        <v>9</v>
      </c>
      <c r="B242" s="30">
        <f t="shared" si="20"/>
        <v>230</v>
      </c>
      <c r="C242" s="18">
        <f t="shared" si="21"/>
        <v>82051.15353315322</v>
      </c>
      <c r="D242" s="18">
        <f t="shared" si="19"/>
        <v>105.11054303203821</v>
      </c>
      <c r="E242" s="18">
        <f t="shared" si="22"/>
        <v>220.90695182002793</v>
      </c>
      <c r="F242" s="18">
        <f>SUM($D$12:D242,$E$12:E242)</f>
        <v>74984.02381597516</v>
      </c>
      <c r="G242" s="18">
        <f>SUM($E$12:E242)</f>
        <v>56930.06680609626</v>
      </c>
      <c r="H242" s="31">
        <f t="shared" si="18"/>
        <v>81946.04299012119</v>
      </c>
    </row>
    <row r="243" spans="1:8" ht="15" customHeight="1">
      <c r="A243" s="29">
        <f t="shared" si="23"/>
        <v>9</v>
      </c>
      <c r="B243" s="30">
        <f t="shared" si="20"/>
        <v>231</v>
      </c>
      <c r="C243" s="18">
        <f t="shared" si="21"/>
        <v>81946.04299012119</v>
      </c>
      <c r="D243" s="18">
        <f t="shared" si="19"/>
        <v>105.39353295558601</v>
      </c>
      <c r="E243" s="18">
        <f t="shared" si="22"/>
        <v>220.62396189648013</v>
      </c>
      <c r="F243" s="18">
        <f>SUM($D$12:D243,$E$12:E243)</f>
        <v>75310.04131082722</v>
      </c>
      <c r="G243" s="18">
        <f>SUM($E$12:E243)</f>
        <v>57150.690767992746</v>
      </c>
      <c r="H243" s="31">
        <f t="shared" si="18"/>
        <v>81840.64945716561</v>
      </c>
    </row>
    <row r="244" spans="1:8" ht="15" customHeight="1">
      <c r="A244" s="29">
        <f t="shared" si="23"/>
        <v>9</v>
      </c>
      <c r="B244" s="30">
        <f t="shared" si="20"/>
        <v>232</v>
      </c>
      <c r="C244" s="18">
        <f t="shared" si="21"/>
        <v>81840.64945716561</v>
      </c>
      <c r="D244" s="18">
        <f t="shared" si="19"/>
        <v>105.6772847750818</v>
      </c>
      <c r="E244" s="18">
        <f t="shared" si="22"/>
        <v>220.34021007698433</v>
      </c>
      <c r="F244" s="18">
        <f>SUM($D$12:D244,$E$12:E244)</f>
        <v>75636.05880567928</v>
      </c>
      <c r="G244" s="18">
        <f>SUM($E$12:E244)</f>
        <v>57371.03097806973</v>
      </c>
      <c r="H244" s="31">
        <f t="shared" si="18"/>
        <v>81734.97217239052</v>
      </c>
    </row>
    <row r="245" spans="1:8" ht="15" customHeight="1">
      <c r="A245" s="29">
        <f t="shared" si="23"/>
        <v>9</v>
      </c>
      <c r="B245" s="30">
        <f t="shared" si="20"/>
        <v>233</v>
      </c>
      <c r="C245" s="18">
        <f t="shared" si="21"/>
        <v>81734.97217239052</v>
      </c>
      <c r="D245" s="18">
        <f t="shared" si="19"/>
        <v>105.96180054178396</v>
      </c>
      <c r="E245" s="18">
        <f t="shared" si="22"/>
        <v>220.05569431028218</v>
      </c>
      <c r="F245" s="18">
        <f>SUM($D$12:D245,$E$12:E245)</f>
        <v>75962.07630053135</v>
      </c>
      <c r="G245" s="18">
        <f>SUM($E$12:E245)</f>
        <v>57591.08667238001</v>
      </c>
      <c r="H245" s="31">
        <f t="shared" si="18"/>
        <v>81629.01037184874</v>
      </c>
    </row>
    <row r="246" spans="1:8" ht="15" customHeight="1">
      <c r="A246" s="29">
        <f t="shared" si="23"/>
        <v>9</v>
      </c>
      <c r="B246" s="30">
        <f t="shared" si="20"/>
        <v>234</v>
      </c>
      <c r="C246" s="18">
        <f t="shared" si="21"/>
        <v>81629.01037184874</v>
      </c>
      <c r="D246" s="18">
        <f t="shared" si="19"/>
        <v>106.24708231247337</v>
      </c>
      <c r="E246" s="18">
        <f t="shared" si="22"/>
        <v>219.77041253959277</v>
      </c>
      <c r="F246" s="18">
        <f>SUM($D$12:D246,$E$12:E246)</f>
        <v>76288.09379538345</v>
      </c>
      <c r="G246" s="18">
        <f>SUM($E$12:E246)</f>
        <v>57810.857084919604</v>
      </c>
      <c r="H246" s="31">
        <f t="shared" si="18"/>
        <v>81522.76328953626</v>
      </c>
    </row>
    <row r="247" spans="1:8" ht="15" customHeight="1">
      <c r="A247" s="29">
        <f t="shared" si="23"/>
        <v>10</v>
      </c>
      <c r="B247" s="30">
        <f t="shared" si="20"/>
        <v>235</v>
      </c>
      <c r="C247" s="18">
        <f t="shared" si="21"/>
        <v>81522.76328953626</v>
      </c>
      <c r="D247" s="18">
        <f t="shared" si="19"/>
        <v>106.53313214946849</v>
      </c>
      <c r="E247" s="18">
        <f t="shared" si="22"/>
        <v>219.48436270259765</v>
      </c>
      <c r="F247" s="18">
        <f>SUM($D$12:D247,$E$12:E247)</f>
        <v>76614.11129023551</v>
      </c>
      <c r="G247" s="18">
        <f>SUM($E$12:E247)</f>
        <v>58030.3414476222</v>
      </c>
      <c r="H247" s="31">
        <f t="shared" si="18"/>
        <v>81416.23015738679</v>
      </c>
    </row>
    <row r="248" spans="1:8" ht="15" customHeight="1">
      <c r="A248" s="29">
        <f t="shared" si="23"/>
        <v>10</v>
      </c>
      <c r="B248" s="30">
        <f t="shared" si="20"/>
        <v>236</v>
      </c>
      <c r="C248" s="18">
        <f t="shared" si="21"/>
        <v>81416.23015738679</v>
      </c>
      <c r="D248" s="18">
        <f t="shared" si="19"/>
        <v>106.81995212064015</v>
      </c>
      <c r="E248" s="18">
        <f t="shared" si="22"/>
        <v>219.19754273142598</v>
      </c>
      <c r="F248" s="18">
        <f>SUM($D$12:D248,$E$12:E248)</f>
        <v>76940.12878508757</v>
      </c>
      <c r="G248" s="18">
        <f>SUM($E$12:E248)</f>
        <v>58249.53899035363</v>
      </c>
      <c r="H248" s="31">
        <f t="shared" si="18"/>
        <v>81309.41020526615</v>
      </c>
    </row>
    <row r="249" spans="1:8" ht="15" customHeight="1">
      <c r="A249" s="29">
        <f t="shared" si="23"/>
        <v>10</v>
      </c>
      <c r="B249" s="30">
        <f t="shared" si="20"/>
        <v>237</v>
      </c>
      <c r="C249" s="18">
        <f t="shared" si="21"/>
        <v>81309.41020526615</v>
      </c>
      <c r="D249" s="18">
        <f t="shared" si="19"/>
        <v>107.10754429942648</v>
      </c>
      <c r="E249" s="18">
        <f t="shared" si="22"/>
        <v>218.90995055263966</v>
      </c>
      <c r="F249" s="18">
        <f>SUM($D$12:D249,$E$12:E249)</f>
        <v>77266.14627993965</v>
      </c>
      <c r="G249" s="18">
        <f>SUM($E$12:E249)</f>
        <v>58468.448940906266</v>
      </c>
      <c r="H249" s="31">
        <f t="shared" si="18"/>
        <v>81202.30266096671</v>
      </c>
    </row>
    <row r="250" spans="1:8" ht="15" customHeight="1">
      <c r="A250" s="29">
        <f t="shared" si="23"/>
        <v>10</v>
      </c>
      <c r="B250" s="30">
        <f t="shared" si="20"/>
        <v>238</v>
      </c>
      <c r="C250" s="18">
        <f t="shared" si="21"/>
        <v>81202.30266096671</v>
      </c>
      <c r="D250" s="18">
        <f t="shared" si="19"/>
        <v>107.39591076484803</v>
      </c>
      <c r="E250" s="18">
        <f t="shared" si="22"/>
        <v>218.6215840872181</v>
      </c>
      <c r="F250" s="18">
        <f>SUM($D$12:D250,$E$12:E250)</f>
        <v>77592.16377479171</v>
      </c>
      <c r="G250" s="18">
        <f>SUM($E$12:E250)</f>
        <v>58687.07052499348</v>
      </c>
      <c r="H250" s="31">
        <f t="shared" si="18"/>
        <v>81094.90675020186</v>
      </c>
    </row>
    <row r="251" spans="1:8" ht="15" customHeight="1">
      <c r="A251" s="29">
        <f t="shared" si="23"/>
        <v>10</v>
      </c>
      <c r="B251" s="30">
        <f t="shared" si="20"/>
        <v>239</v>
      </c>
      <c r="C251" s="18">
        <f t="shared" si="21"/>
        <v>81094.90675020186</v>
      </c>
      <c r="D251" s="18">
        <f t="shared" si="19"/>
        <v>107.68505360152264</v>
      </c>
      <c r="E251" s="18">
        <f t="shared" si="22"/>
        <v>218.3324412505435</v>
      </c>
      <c r="F251" s="18">
        <f>SUM($D$12:D251,$E$12:E251)</f>
        <v>77918.18126964377</v>
      </c>
      <c r="G251" s="18">
        <f>SUM($E$12:E251)</f>
        <v>58905.40296624403</v>
      </c>
      <c r="H251" s="31">
        <f t="shared" si="18"/>
        <v>80987.22169660033</v>
      </c>
    </row>
    <row r="252" spans="1:8" ht="15" customHeight="1">
      <c r="A252" s="29">
        <f t="shared" si="23"/>
        <v>10</v>
      </c>
      <c r="B252" s="30">
        <f t="shared" si="20"/>
        <v>240</v>
      </c>
      <c r="C252" s="18">
        <f t="shared" si="21"/>
        <v>80987.22169660033</v>
      </c>
      <c r="D252" s="18">
        <f t="shared" si="19"/>
        <v>107.9749748996806</v>
      </c>
      <c r="E252" s="18">
        <f t="shared" si="22"/>
        <v>218.04251995238553</v>
      </c>
      <c r="F252" s="18">
        <f>SUM($D$12:D252,$E$12:E252)</f>
        <v>78244.19876449586</v>
      </c>
      <c r="G252" s="18">
        <f>SUM($E$12:E252)</f>
        <v>59123.44548619642</v>
      </c>
      <c r="H252" s="31">
        <f t="shared" si="18"/>
        <v>80879.24672170065</v>
      </c>
    </row>
    <row r="253" spans="1:8" ht="15" customHeight="1">
      <c r="A253" s="29">
        <f t="shared" si="23"/>
        <v>10</v>
      </c>
      <c r="B253" s="30">
        <f t="shared" si="20"/>
        <v>241</v>
      </c>
      <c r="C253" s="18">
        <f t="shared" si="21"/>
        <v>80879.24672170065</v>
      </c>
      <c r="D253" s="18">
        <f t="shared" si="19"/>
        <v>108.26567675517975</v>
      </c>
      <c r="E253" s="18">
        <f t="shared" si="22"/>
        <v>217.75181809688638</v>
      </c>
      <c r="F253" s="18">
        <f>SUM($D$12:D253,$E$12:E253)</f>
        <v>78570.21625934792</v>
      </c>
      <c r="G253" s="18">
        <f>SUM($E$12:E253)</f>
        <v>59341.1973042933</v>
      </c>
      <c r="H253" s="31">
        <f t="shared" si="18"/>
        <v>80770.98104494547</v>
      </c>
    </row>
    <row r="254" spans="1:8" ht="15" customHeight="1">
      <c r="A254" s="29">
        <f t="shared" si="23"/>
        <v>10</v>
      </c>
      <c r="B254" s="30">
        <f t="shared" si="20"/>
        <v>242</v>
      </c>
      <c r="C254" s="18">
        <f t="shared" si="21"/>
        <v>80770.98104494547</v>
      </c>
      <c r="D254" s="18">
        <f t="shared" si="19"/>
        <v>108.55716126952063</v>
      </c>
      <c r="E254" s="18">
        <f t="shared" si="22"/>
        <v>217.4603335825455</v>
      </c>
      <c r="F254" s="18">
        <f>SUM($D$12:D254,$E$12:E254)</f>
        <v>78896.2337542</v>
      </c>
      <c r="G254" s="18">
        <f>SUM($E$12:E254)</f>
        <v>59558.65763787585</v>
      </c>
      <c r="H254" s="31">
        <f t="shared" si="18"/>
        <v>80662.42388367595</v>
      </c>
    </row>
    <row r="255" spans="1:8" ht="15" customHeight="1">
      <c r="A255" s="29">
        <f t="shared" si="23"/>
        <v>10</v>
      </c>
      <c r="B255" s="30">
        <f t="shared" si="20"/>
        <v>243</v>
      </c>
      <c r="C255" s="18">
        <f t="shared" si="21"/>
        <v>80662.42388367595</v>
      </c>
      <c r="D255" s="18">
        <f t="shared" si="19"/>
        <v>108.84943054986167</v>
      </c>
      <c r="E255" s="18">
        <f t="shared" si="22"/>
        <v>217.16806430220447</v>
      </c>
      <c r="F255" s="18">
        <f>SUM($D$12:D255,$E$12:E255)</f>
        <v>79222.25124905206</v>
      </c>
      <c r="G255" s="18">
        <f>SUM($E$12:E255)</f>
        <v>59775.82570217805</v>
      </c>
      <c r="H255" s="31">
        <f t="shared" si="18"/>
        <v>80553.57445312609</v>
      </c>
    </row>
    <row r="256" spans="1:8" ht="15" customHeight="1">
      <c r="A256" s="29">
        <f t="shared" si="23"/>
        <v>10</v>
      </c>
      <c r="B256" s="30">
        <f t="shared" si="20"/>
        <v>244</v>
      </c>
      <c r="C256" s="18">
        <f t="shared" si="21"/>
        <v>80553.57445312609</v>
      </c>
      <c r="D256" s="18">
        <f t="shared" si="19"/>
        <v>109.14248670903433</v>
      </c>
      <c r="E256" s="18">
        <f t="shared" si="22"/>
        <v>216.8750081430318</v>
      </c>
      <c r="F256" s="18">
        <f>SUM($D$12:D256,$E$12:E256)</f>
        <v>79548.26874390412</v>
      </c>
      <c r="G256" s="18">
        <f>SUM($E$12:E256)</f>
        <v>59992.700710321085</v>
      </c>
      <c r="H256" s="31">
        <f t="shared" si="18"/>
        <v>80444.43196641705</v>
      </c>
    </row>
    <row r="257" spans="1:8" ht="15" customHeight="1">
      <c r="A257" s="29">
        <f t="shared" si="23"/>
        <v>10</v>
      </c>
      <c r="B257" s="30">
        <f t="shared" si="20"/>
        <v>245</v>
      </c>
      <c r="C257" s="18">
        <f t="shared" si="21"/>
        <v>80444.43196641705</v>
      </c>
      <c r="D257" s="18">
        <f t="shared" si="19"/>
        <v>109.43633186555869</v>
      </c>
      <c r="E257" s="18">
        <f t="shared" si="22"/>
        <v>216.58116298650745</v>
      </c>
      <c r="F257" s="18">
        <f>SUM($D$12:D257,$E$12:E257)</f>
        <v>79874.28623875618</v>
      </c>
      <c r="G257" s="18">
        <f>SUM($E$12:E257)</f>
        <v>60209.28187330759</v>
      </c>
      <c r="H257" s="31">
        <f t="shared" si="18"/>
        <v>80334.9956345515</v>
      </c>
    </row>
    <row r="258" spans="1:8" ht="15" customHeight="1">
      <c r="A258" s="29">
        <f t="shared" si="23"/>
        <v>10</v>
      </c>
      <c r="B258" s="30">
        <f t="shared" si="20"/>
        <v>246</v>
      </c>
      <c r="C258" s="18">
        <f t="shared" si="21"/>
        <v>80334.9956345515</v>
      </c>
      <c r="D258" s="18">
        <f t="shared" si="19"/>
        <v>109.73096814365826</v>
      </c>
      <c r="E258" s="18">
        <f t="shared" si="22"/>
        <v>216.28652670840788</v>
      </c>
      <c r="F258" s="18">
        <f>SUM($D$12:D258,$E$12:E258)</f>
        <v>80200.30373360823</v>
      </c>
      <c r="G258" s="18">
        <f>SUM($E$12:E258)</f>
        <v>60425.568400015996</v>
      </c>
      <c r="H258" s="31">
        <f t="shared" si="18"/>
        <v>80225.26466640783</v>
      </c>
    </row>
    <row r="259" spans="1:8" ht="15" customHeight="1">
      <c r="A259" s="29">
        <f t="shared" si="23"/>
        <v>10</v>
      </c>
      <c r="B259" s="30">
        <f t="shared" si="20"/>
        <v>247</v>
      </c>
      <c r="C259" s="18">
        <f t="shared" si="21"/>
        <v>80225.26466640783</v>
      </c>
      <c r="D259" s="18">
        <f t="shared" si="19"/>
        <v>110.0263976732758</v>
      </c>
      <c r="E259" s="18">
        <f t="shared" si="22"/>
        <v>215.99109717879034</v>
      </c>
      <c r="F259" s="18">
        <f>SUM($D$12:D259,$E$12:E259)</f>
        <v>80526.32122846032</v>
      </c>
      <c r="G259" s="18">
        <f>SUM($E$12:E259)</f>
        <v>60641.55949719479</v>
      </c>
      <c r="H259" s="31">
        <f t="shared" si="18"/>
        <v>80115.23826873455</v>
      </c>
    </row>
    <row r="260" spans="1:8" ht="15" customHeight="1">
      <c r="A260" s="29">
        <f t="shared" si="23"/>
        <v>10</v>
      </c>
      <c r="B260" s="30">
        <f t="shared" si="20"/>
        <v>248</v>
      </c>
      <c r="C260" s="18">
        <f t="shared" si="21"/>
        <v>80115.23826873455</v>
      </c>
      <c r="D260" s="18">
        <f t="shared" si="19"/>
        <v>110.32262259008846</v>
      </c>
      <c r="E260" s="18">
        <f t="shared" si="22"/>
        <v>215.69487226197768</v>
      </c>
      <c r="F260" s="18">
        <f>SUM($D$12:D260,$E$12:E260)</f>
        <v>80852.33872331238</v>
      </c>
      <c r="G260" s="18">
        <f>SUM($E$12:E260)</f>
        <v>60857.254369456765</v>
      </c>
      <c r="H260" s="31">
        <f t="shared" si="18"/>
        <v>80004.91564614447</v>
      </c>
    </row>
    <row r="261" spans="1:8" ht="15" customHeight="1">
      <c r="A261" s="29">
        <f t="shared" si="23"/>
        <v>10</v>
      </c>
      <c r="B261" s="30">
        <f t="shared" si="20"/>
        <v>249</v>
      </c>
      <c r="C261" s="18">
        <f t="shared" si="21"/>
        <v>80004.91564614447</v>
      </c>
      <c r="D261" s="18">
        <f t="shared" si="19"/>
        <v>110.61964503552332</v>
      </c>
      <c r="E261" s="18">
        <f t="shared" si="22"/>
        <v>215.39784981654282</v>
      </c>
      <c r="F261" s="18">
        <f>SUM($D$12:D261,$E$12:E261)</f>
        <v>81178.35621816442</v>
      </c>
      <c r="G261" s="18">
        <f>SUM($E$12:E261)</f>
        <v>61072.65221927331</v>
      </c>
      <c r="H261" s="31">
        <f t="shared" si="18"/>
        <v>79894.29600110895</v>
      </c>
    </row>
    <row r="262" spans="1:8" ht="15" customHeight="1">
      <c r="A262" s="29">
        <f t="shared" si="23"/>
        <v>10</v>
      </c>
      <c r="B262" s="30">
        <f t="shared" si="20"/>
        <v>250</v>
      </c>
      <c r="C262" s="18">
        <f t="shared" si="21"/>
        <v>79894.29600110895</v>
      </c>
      <c r="D262" s="18">
        <f t="shared" si="19"/>
        <v>110.9174671567728</v>
      </c>
      <c r="E262" s="18">
        <f t="shared" si="22"/>
        <v>215.10002769529333</v>
      </c>
      <c r="F262" s="18">
        <f>SUM($D$12:D262,$E$12:E262)</f>
        <v>81504.3737130165</v>
      </c>
      <c r="G262" s="18">
        <f>SUM($E$12:E262)</f>
        <v>61287.7522469686</v>
      </c>
      <c r="H262" s="31">
        <f t="shared" si="18"/>
        <v>79783.37853395217</v>
      </c>
    </row>
    <row r="263" spans="1:8" ht="15" customHeight="1">
      <c r="A263" s="29">
        <f t="shared" si="23"/>
        <v>10</v>
      </c>
      <c r="B263" s="30">
        <f t="shared" si="20"/>
        <v>251</v>
      </c>
      <c r="C263" s="18">
        <f t="shared" si="21"/>
        <v>79783.37853395217</v>
      </c>
      <c r="D263" s="18">
        <f t="shared" si="19"/>
        <v>111.21609110681027</v>
      </c>
      <c r="E263" s="18">
        <f t="shared" si="22"/>
        <v>214.80140374525587</v>
      </c>
      <c r="F263" s="18">
        <f>SUM($D$12:D263,$E$12:E263)</f>
        <v>81830.39120786857</v>
      </c>
      <c r="G263" s="18">
        <f>SUM($E$12:E263)</f>
        <v>61502.55365071386</v>
      </c>
      <c r="H263" s="31">
        <f t="shared" si="18"/>
        <v>79672.16244284537</v>
      </c>
    </row>
    <row r="264" spans="1:8" ht="15" customHeight="1">
      <c r="A264" s="29">
        <f t="shared" si="23"/>
        <v>10</v>
      </c>
      <c r="B264" s="30">
        <f t="shared" si="20"/>
        <v>252</v>
      </c>
      <c r="C264" s="18">
        <f t="shared" si="21"/>
        <v>79672.16244284537</v>
      </c>
      <c r="D264" s="18">
        <f t="shared" si="19"/>
        <v>111.5155190444055</v>
      </c>
      <c r="E264" s="18">
        <f t="shared" si="22"/>
        <v>214.50197580766064</v>
      </c>
      <c r="F264" s="18">
        <f>SUM($D$12:D264,$E$12:E264)</f>
        <v>82156.40870272063</v>
      </c>
      <c r="G264" s="18">
        <f>SUM($E$12:E264)</f>
        <v>61717.05562652152</v>
      </c>
      <c r="H264" s="31">
        <f t="shared" si="18"/>
        <v>79560.64692380096</v>
      </c>
    </row>
    <row r="265" spans="1:8" ht="15" customHeight="1">
      <c r="A265" s="29">
        <f t="shared" si="23"/>
        <v>10</v>
      </c>
      <c r="B265" s="30">
        <f t="shared" si="20"/>
        <v>253</v>
      </c>
      <c r="C265" s="18">
        <f t="shared" si="21"/>
        <v>79560.64692380096</v>
      </c>
      <c r="D265" s="18">
        <f t="shared" si="19"/>
        <v>111.81575313414044</v>
      </c>
      <c r="E265" s="18">
        <f t="shared" si="22"/>
        <v>214.2017417179257</v>
      </c>
      <c r="F265" s="18">
        <f>SUM($D$12:D265,$E$12:E265)</f>
        <v>82482.4261975727</v>
      </c>
      <c r="G265" s="18">
        <f>SUM($E$12:E265)</f>
        <v>61931.25736823944</v>
      </c>
      <c r="H265" s="31">
        <f t="shared" si="18"/>
        <v>79448.83117066682</v>
      </c>
    </row>
    <row r="266" spans="1:8" ht="15" customHeight="1">
      <c r="A266" s="29">
        <f t="shared" si="23"/>
        <v>10</v>
      </c>
      <c r="B266" s="30">
        <f t="shared" si="20"/>
        <v>254</v>
      </c>
      <c r="C266" s="18">
        <f t="shared" si="21"/>
        <v>79448.83117066682</v>
      </c>
      <c r="D266" s="18">
        <f t="shared" si="19"/>
        <v>112.1167955464247</v>
      </c>
      <c r="E266" s="18">
        <f t="shared" si="22"/>
        <v>213.90069930564144</v>
      </c>
      <c r="F266" s="18">
        <f>SUM($D$12:D266,$E$12:E266)</f>
        <v>82808.44369242477</v>
      </c>
      <c r="G266" s="18">
        <f>SUM($E$12:E266)</f>
        <v>62145.15806754508</v>
      </c>
      <c r="H266" s="31">
        <f t="shared" si="18"/>
        <v>79336.7143751204</v>
      </c>
    </row>
    <row r="267" spans="1:8" ht="15" customHeight="1">
      <c r="A267" s="29">
        <f t="shared" si="23"/>
        <v>10</v>
      </c>
      <c r="B267" s="30">
        <f t="shared" si="20"/>
        <v>255</v>
      </c>
      <c r="C267" s="18">
        <f t="shared" si="21"/>
        <v>79336.7143751204</v>
      </c>
      <c r="D267" s="18">
        <f t="shared" si="19"/>
        <v>112.41864845751121</v>
      </c>
      <c r="E267" s="18">
        <f t="shared" si="22"/>
        <v>213.59884639455493</v>
      </c>
      <c r="F267" s="18">
        <f>SUM($D$12:D267,$E$12:E267)</f>
        <v>83134.46118727683</v>
      </c>
      <c r="G267" s="18">
        <f>SUM($E$12:E267)</f>
        <v>62358.75691393964</v>
      </c>
      <c r="H267" s="31">
        <f t="shared" si="18"/>
        <v>79224.29572666288</v>
      </c>
    </row>
    <row r="268" spans="1:8" ht="15" customHeight="1">
      <c r="A268" s="29">
        <f t="shared" si="23"/>
        <v>10</v>
      </c>
      <c r="B268" s="30">
        <f t="shared" si="20"/>
        <v>256</v>
      </c>
      <c r="C268" s="18">
        <f t="shared" si="21"/>
        <v>79224.29572666288</v>
      </c>
      <c r="D268" s="18">
        <f t="shared" si="19"/>
        <v>112.72131404951222</v>
      </c>
      <c r="E268" s="18">
        <f t="shared" si="22"/>
        <v>213.29618080255392</v>
      </c>
      <c r="F268" s="18">
        <f>SUM($D$12:D268,$E$12:E268)</f>
        <v>83460.47868212892</v>
      </c>
      <c r="G268" s="18">
        <f>SUM($E$12:E268)</f>
        <v>62572.053094742194</v>
      </c>
      <c r="H268" s="31">
        <f t="shared" si="18"/>
        <v>79111.57441261336</v>
      </c>
    </row>
    <row r="269" spans="1:8" ht="15" customHeight="1">
      <c r="A269" s="29">
        <f t="shared" si="23"/>
        <v>10</v>
      </c>
      <c r="B269" s="30">
        <f t="shared" si="20"/>
        <v>257</v>
      </c>
      <c r="C269" s="18">
        <f t="shared" si="21"/>
        <v>79111.57441261336</v>
      </c>
      <c r="D269" s="18">
        <f t="shared" si="19"/>
        <v>113.02479451041472</v>
      </c>
      <c r="E269" s="18">
        <f t="shared" si="22"/>
        <v>212.9927003416514</v>
      </c>
      <c r="F269" s="18">
        <f>SUM($D$12:D269,$E$12:E269)</f>
        <v>83786.49617698099</v>
      </c>
      <c r="G269" s="18">
        <f>SUM($E$12:E269)</f>
        <v>62785.045795083846</v>
      </c>
      <c r="H269" s="31">
        <f aca="true" t="shared" si="24" ref="H269:H312">C269-D269</f>
        <v>78998.54961810294</v>
      </c>
    </row>
    <row r="270" spans="1:8" ht="15" customHeight="1">
      <c r="A270" s="29">
        <f t="shared" si="23"/>
        <v>10</v>
      </c>
      <c r="B270" s="30">
        <f t="shared" si="20"/>
        <v>258</v>
      </c>
      <c r="C270" s="18">
        <f t="shared" si="21"/>
        <v>78998.54961810294</v>
      </c>
      <c r="D270" s="18">
        <f aca="true" t="shared" si="25" ref="D270:D333">IF(H269&gt;0.5,IF(C270&lt;$E$7,C270,$E$7-E270),0)</f>
        <v>113.32909203409665</v>
      </c>
      <c r="E270" s="18">
        <f t="shared" si="22"/>
        <v>212.6884028179695</v>
      </c>
      <c r="F270" s="18">
        <f>SUM($D$12:D270,$E$12:E270)</f>
        <v>84112.51367183303</v>
      </c>
      <c r="G270" s="18">
        <f>SUM($E$12:E270)</f>
        <v>62997.73419790182</v>
      </c>
      <c r="H270" s="31">
        <f t="shared" si="24"/>
        <v>78885.22052606885</v>
      </c>
    </row>
    <row r="271" spans="1:8" ht="15" customHeight="1">
      <c r="A271" s="29">
        <f t="shared" si="23"/>
        <v>10</v>
      </c>
      <c r="B271" s="30">
        <f aca="true" t="shared" si="26" ref="B271:B334">B270+1</f>
        <v>259</v>
      </c>
      <c r="C271" s="18">
        <f aca="true" t="shared" si="27" ref="C271:C312">IF(H270&gt;0.5,+C270-D270,0)</f>
        <v>78885.22052606885</v>
      </c>
      <c r="D271" s="18">
        <f t="shared" si="25"/>
        <v>113.63420882034228</v>
      </c>
      <c r="E271" s="18">
        <f aca="true" t="shared" si="28" ref="E271:E334">IF(H270&gt;0.5,C271*$E$4/26,0)</f>
        <v>212.38328603172386</v>
      </c>
      <c r="F271" s="18">
        <f>SUM($D$12:D271,$E$12:E271)</f>
        <v>84438.5311666851</v>
      </c>
      <c r="G271" s="18">
        <f>SUM($E$12:E271)</f>
        <v>63210.11748393354</v>
      </c>
      <c r="H271" s="31">
        <f t="shared" si="24"/>
        <v>78771.58631724851</v>
      </c>
    </row>
    <row r="272" spans="1:8" ht="15" customHeight="1">
      <c r="A272" s="29">
        <f t="shared" si="23"/>
        <v>10</v>
      </c>
      <c r="B272" s="30">
        <f t="shared" si="26"/>
        <v>260</v>
      </c>
      <c r="C272" s="18">
        <f t="shared" si="27"/>
        <v>78771.58631724851</v>
      </c>
      <c r="D272" s="18">
        <f t="shared" si="25"/>
        <v>113.94014707485857</v>
      </c>
      <c r="E272" s="18">
        <f t="shared" si="28"/>
        <v>212.07734777720756</v>
      </c>
      <c r="F272" s="18">
        <f>SUM($D$12:D272,$E$12:E272)</f>
        <v>84764.54866153718</v>
      </c>
      <c r="G272" s="18">
        <f>SUM($E$12:E272)</f>
        <v>63422.19483171075</v>
      </c>
      <c r="H272" s="31">
        <f t="shared" si="24"/>
        <v>78657.64617017366</v>
      </c>
    </row>
    <row r="273" spans="1:8" ht="15" customHeight="1">
      <c r="A273" s="29">
        <f t="shared" si="23"/>
        <v>11</v>
      </c>
      <c r="B273" s="30">
        <f t="shared" si="26"/>
        <v>261</v>
      </c>
      <c r="C273" s="18">
        <f t="shared" si="27"/>
        <v>78657.64617017366</v>
      </c>
      <c r="D273" s="18">
        <f t="shared" si="25"/>
        <v>114.24690900929087</v>
      </c>
      <c r="E273" s="18">
        <f t="shared" si="28"/>
        <v>211.77058584277526</v>
      </c>
      <c r="F273" s="18">
        <f>SUM($D$12:D273,$E$12:E273)</f>
        <v>85090.56615638922</v>
      </c>
      <c r="G273" s="18">
        <f>SUM($E$12:E273)</f>
        <v>63633.965417553525</v>
      </c>
      <c r="H273" s="31">
        <f t="shared" si="24"/>
        <v>78543.39926116436</v>
      </c>
    </row>
    <row r="274" spans="1:8" ht="15" customHeight="1">
      <c r="A274" s="29">
        <f t="shared" si="23"/>
        <v>11</v>
      </c>
      <c r="B274" s="30">
        <f t="shared" si="26"/>
        <v>262</v>
      </c>
      <c r="C274" s="18">
        <f t="shared" si="27"/>
        <v>78543.39926116436</v>
      </c>
      <c r="D274" s="18">
        <f t="shared" si="25"/>
        <v>114.55449684123897</v>
      </c>
      <c r="E274" s="18">
        <f t="shared" si="28"/>
        <v>211.46299801082716</v>
      </c>
      <c r="F274" s="18">
        <f>SUM($D$12:D274,$E$12:E274)</f>
        <v>85416.5836512413</v>
      </c>
      <c r="G274" s="18">
        <f>SUM($E$12:E274)</f>
        <v>63845.428415564355</v>
      </c>
      <c r="H274" s="31">
        <f t="shared" si="24"/>
        <v>78428.84476432312</v>
      </c>
    </row>
    <row r="275" spans="1:8" ht="15" customHeight="1">
      <c r="A275" s="29">
        <f t="shared" si="23"/>
        <v>11</v>
      </c>
      <c r="B275" s="30">
        <f t="shared" si="26"/>
        <v>263</v>
      </c>
      <c r="C275" s="18">
        <f t="shared" si="27"/>
        <v>78428.84476432312</v>
      </c>
      <c r="D275" s="18">
        <f t="shared" si="25"/>
        <v>114.86291279427309</v>
      </c>
      <c r="E275" s="18">
        <f t="shared" si="28"/>
        <v>211.15458205779305</v>
      </c>
      <c r="F275" s="18">
        <f>SUM($D$12:D275,$E$12:E275)</f>
        <v>85742.60114609337</v>
      </c>
      <c r="G275" s="18">
        <f>SUM($E$12:E275)</f>
        <v>64056.58299762215</v>
      </c>
      <c r="H275" s="31">
        <f t="shared" si="24"/>
        <v>78313.98185152885</v>
      </c>
    </row>
    <row r="276" spans="1:8" ht="15" customHeight="1">
      <c r="A276" s="29">
        <f t="shared" si="23"/>
        <v>11</v>
      </c>
      <c r="B276" s="30">
        <f t="shared" si="26"/>
        <v>264</v>
      </c>
      <c r="C276" s="18">
        <f t="shared" si="27"/>
        <v>78313.98185152885</v>
      </c>
      <c r="D276" s="18">
        <f t="shared" si="25"/>
        <v>115.17215909794999</v>
      </c>
      <c r="E276" s="18">
        <f t="shared" si="28"/>
        <v>210.84533575411615</v>
      </c>
      <c r="F276" s="18">
        <f>SUM($D$12:D276,$E$12:E276)</f>
        <v>86068.61864094542</v>
      </c>
      <c r="G276" s="18">
        <f>SUM($E$12:E276)</f>
        <v>64267.428333376265</v>
      </c>
      <c r="H276" s="31">
        <f t="shared" si="24"/>
        <v>78198.8096924309</v>
      </c>
    </row>
    <row r="277" spans="1:8" ht="15" customHeight="1">
      <c r="A277" s="29">
        <f t="shared" si="23"/>
        <v>11</v>
      </c>
      <c r="B277" s="30">
        <f t="shared" si="26"/>
        <v>265</v>
      </c>
      <c r="C277" s="18">
        <f t="shared" si="27"/>
        <v>78198.8096924309</v>
      </c>
      <c r="D277" s="18">
        <f t="shared" si="25"/>
        <v>115.48223798782908</v>
      </c>
      <c r="E277" s="18">
        <f t="shared" si="28"/>
        <v>210.53525686423706</v>
      </c>
      <c r="F277" s="18">
        <f>SUM($D$12:D277,$E$12:E277)</f>
        <v>86394.6361357975</v>
      </c>
      <c r="G277" s="18">
        <f>SUM($E$12:E277)</f>
        <v>64477.9635902405</v>
      </c>
      <c r="H277" s="31">
        <f t="shared" si="24"/>
        <v>78083.32745444308</v>
      </c>
    </row>
    <row r="278" spans="1:8" ht="15" customHeight="1">
      <c r="A278" s="29">
        <f t="shared" si="23"/>
        <v>11</v>
      </c>
      <c r="B278" s="30">
        <f t="shared" si="26"/>
        <v>266</v>
      </c>
      <c r="C278" s="18">
        <f t="shared" si="27"/>
        <v>78083.32745444308</v>
      </c>
      <c r="D278" s="18">
        <f t="shared" si="25"/>
        <v>115.79315170548861</v>
      </c>
      <c r="E278" s="18">
        <f t="shared" si="28"/>
        <v>210.22434314657752</v>
      </c>
      <c r="F278" s="18">
        <f>SUM($D$12:D278,$E$12:E278)</f>
        <v>86720.65363064957</v>
      </c>
      <c r="G278" s="18">
        <f>SUM($E$12:E278)</f>
        <v>64688.187933387075</v>
      </c>
      <c r="H278" s="31">
        <f t="shared" si="24"/>
        <v>77967.5343027376</v>
      </c>
    </row>
    <row r="279" spans="1:8" ht="15" customHeight="1">
      <c r="A279" s="29">
        <f t="shared" si="23"/>
        <v>11</v>
      </c>
      <c r="B279" s="30">
        <f t="shared" si="26"/>
        <v>267</v>
      </c>
      <c r="C279" s="18">
        <f t="shared" si="27"/>
        <v>77967.5343027376</v>
      </c>
      <c r="D279" s="18">
        <f t="shared" si="25"/>
        <v>116.1049024985418</v>
      </c>
      <c r="E279" s="18">
        <f t="shared" si="28"/>
        <v>209.91259235352433</v>
      </c>
      <c r="F279" s="18">
        <f>SUM($D$12:D279,$E$12:E279)</f>
        <v>87046.67112550163</v>
      </c>
      <c r="G279" s="18">
        <f>SUM($E$12:E279)</f>
        <v>64898.1005257406</v>
      </c>
      <c r="H279" s="31">
        <f t="shared" si="24"/>
        <v>77851.42940023905</v>
      </c>
    </row>
    <row r="280" spans="1:8" ht="15" customHeight="1">
      <c r="A280" s="29">
        <f t="shared" si="23"/>
        <v>11</v>
      </c>
      <c r="B280" s="30">
        <f t="shared" si="26"/>
        <v>268</v>
      </c>
      <c r="C280" s="18">
        <f t="shared" si="27"/>
        <v>77851.42940023905</v>
      </c>
      <c r="D280" s="18">
        <f t="shared" si="25"/>
        <v>116.41749262065329</v>
      </c>
      <c r="E280" s="18">
        <f t="shared" si="28"/>
        <v>209.60000223141284</v>
      </c>
      <c r="F280" s="18">
        <f>SUM($D$12:D280,$E$12:E280)</f>
        <v>87372.68862035369</v>
      </c>
      <c r="G280" s="18">
        <f>SUM($E$12:E280)</f>
        <v>65107.70052797201</v>
      </c>
      <c r="H280" s="31">
        <f t="shared" si="24"/>
        <v>77735.0119076184</v>
      </c>
    </row>
    <row r="281" spans="1:8" ht="15" customHeight="1">
      <c r="A281" s="29">
        <f t="shared" si="23"/>
        <v>11</v>
      </c>
      <c r="B281" s="30">
        <f t="shared" si="26"/>
        <v>269</v>
      </c>
      <c r="C281" s="18">
        <f t="shared" si="27"/>
        <v>77735.0119076184</v>
      </c>
      <c r="D281" s="18">
        <f t="shared" si="25"/>
        <v>116.73092433155503</v>
      </c>
      <c r="E281" s="18">
        <f t="shared" si="28"/>
        <v>209.2865705205111</v>
      </c>
      <c r="F281" s="18">
        <f>SUM($D$12:D281,$E$12:E281)</f>
        <v>87698.70611520574</v>
      </c>
      <c r="G281" s="18">
        <f>SUM($E$12:E281)</f>
        <v>65316.98709849252</v>
      </c>
      <c r="H281" s="31">
        <f t="shared" si="24"/>
        <v>77618.28098328685</v>
      </c>
    </row>
    <row r="282" spans="1:8" ht="15" customHeight="1">
      <c r="A282" s="29">
        <f t="shared" si="23"/>
        <v>11</v>
      </c>
      <c r="B282" s="30">
        <f t="shared" si="26"/>
        <v>270</v>
      </c>
      <c r="C282" s="18">
        <f t="shared" si="27"/>
        <v>77618.28098328685</v>
      </c>
      <c r="D282" s="18">
        <f t="shared" si="25"/>
        <v>117.04519989706304</v>
      </c>
      <c r="E282" s="18">
        <f t="shared" si="28"/>
        <v>208.9722949550031</v>
      </c>
      <c r="F282" s="18">
        <f>SUM($D$12:D282,$E$12:E282)</f>
        <v>88024.7236100578</v>
      </c>
      <c r="G282" s="18">
        <f>SUM($E$12:E282)</f>
        <v>65525.95939344753</v>
      </c>
      <c r="H282" s="31">
        <f t="shared" si="24"/>
        <v>77501.23578338978</v>
      </c>
    </row>
    <row r="283" spans="1:8" ht="15" customHeight="1">
      <c r="A283" s="29">
        <f t="shared" si="23"/>
        <v>11</v>
      </c>
      <c r="B283" s="30">
        <f t="shared" si="26"/>
        <v>271</v>
      </c>
      <c r="C283" s="18">
        <f t="shared" si="27"/>
        <v>77501.23578338978</v>
      </c>
      <c r="D283" s="18">
        <f t="shared" si="25"/>
        <v>117.36032158909362</v>
      </c>
      <c r="E283" s="18">
        <f t="shared" si="28"/>
        <v>208.65717326297252</v>
      </c>
      <c r="F283" s="18">
        <f>SUM($D$12:D283,$E$12:E283)</f>
        <v>88350.74110490987</v>
      </c>
      <c r="G283" s="18">
        <f>SUM($E$12:E283)</f>
        <v>65734.6165667105</v>
      </c>
      <c r="H283" s="31">
        <f t="shared" si="24"/>
        <v>77383.8754618007</v>
      </c>
    </row>
    <row r="284" spans="1:8" ht="15" customHeight="1">
      <c r="A284" s="29">
        <f t="shared" si="23"/>
        <v>11</v>
      </c>
      <c r="B284" s="30">
        <f t="shared" si="26"/>
        <v>272</v>
      </c>
      <c r="C284" s="18">
        <f t="shared" si="27"/>
        <v>77383.8754618007</v>
      </c>
      <c r="D284" s="18">
        <f t="shared" si="25"/>
        <v>117.67629168567962</v>
      </c>
      <c r="E284" s="18">
        <f t="shared" si="28"/>
        <v>208.34120316638652</v>
      </c>
      <c r="F284" s="18">
        <f>SUM($D$12:D284,$E$12:E284)</f>
        <v>88676.75859976193</v>
      </c>
      <c r="G284" s="18">
        <f>SUM($E$12:E284)</f>
        <v>65942.95776987688</v>
      </c>
      <c r="H284" s="31">
        <f t="shared" si="24"/>
        <v>77266.19917011501</v>
      </c>
    </row>
    <row r="285" spans="1:8" ht="15" customHeight="1">
      <c r="A285" s="29">
        <f t="shared" si="23"/>
        <v>11</v>
      </c>
      <c r="B285" s="30">
        <f t="shared" si="26"/>
        <v>273</v>
      </c>
      <c r="C285" s="18">
        <f t="shared" si="27"/>
        <v>77266.19917011501</v>
      </c>
      <c r="D285" s="18">
        <f t="shared" si="25"/>
        <v>117.99311247098723</v>
      </c>
      <c r="E285" s="18">
        <f t="shared" si="28"/>
        <v>208.0243823810789</v>
      </c>
      <c r="F285" s="18">
        <f>SUM($D$12:D285,$E$12:E285)</f>
        <v>89002.77609461399</v>
      </c>
      <c r="G285" s="18">
        <f>SUM($E$12:E285)</f>
        <v>66150.98215225796</v>
      </c>
      <c r="H285" s="31">
        <f t="shared" si="24"/>
        <v>77148.20605764403</v>
      </c>
    </row>
    <row r="286" spans="1:8" ht="15" customHeight="1">
      <c r="A286" s="29">
        <f t="shared" si="23"/>
        <v>11</v>
      </c>
      <c r="B286" s="30">
        <f t="shared" si="26"/>
        <v>274</v>
      </c>
      <c r="C286" s="18">
        <f t="shared" si="27"/>
        <v>77148.20605764403</v>
      </c>
      <c r="D286" s="18">
        <f t="shared" si="25"/>
        <v>118.31078623533219</v>
      </c>
      <c r="E286" s="18">
        <f t="shared" si="28"/>
        <v>207.70670861673395</v>
      </c>
      <c r="F286" s="18">
        <f>SUM($D$12:D286,$E$12:E286)</f>
        <v>89328.79358946608</v>
      </c>
      <c r="G286" s="18">
        <f>SUM($E$12:E286)</f>
        <v>66358.6888608747</v>
      </c>
      <c r="H286" s="31">
        <f t="shared" si="24"/>
        <v>77029.89527140869</v>
      </c>
    </row>
    <row r="287" spans="1:8" ht="15" customHeight="1">
      <c r="A287" s="29">
        <f t="shared" si="23"/>
        <v>11</v>
      </c>
      <c r="B287" s="30">
        <f t="shared" si="26"/>
        <v>275</v>
      </c>
      <c r="C287" s="18">
        <f t="shared" si="27"/>
        <v>77029.89527140869</v>
      </c>
      <c r="D287" s="18">
        <f t="shared" si="25"/>
        <v>118.62931527519655</v>
      </c>
      <c r="E287" s="18">
        <f t="shared" si="28"/>
        <v>207.3881795768696</v>
      </c>
      <c r="F287" s="18">
        <f>SUM($D$12:D287,$E$12:E287)</f>
        <v>89654.81108431812</v>
      </c>
      <c r="G287" s="18">
        <f>SUM($E$12:E287)</f>
        <v>66566.07704045156</v>
      </c>
      <c r="H287" s="31">
        <f t="shared" si="24"/>
        <v>76911.2659561335</v>
      </c>
    </row>
    <row r="288" spans="1:8" ht="15" customHeight="1">
      <c r="A288" s="29">
        <f t="shared" si="23"/>
        <v>11</v>
      </c>
      <c r="B288" s="30">
        <f t="shared" si="26"/>
        <v>276</v>
      </c>
      <c r="C288" s="18">
        <f t="shared" si="27"/>
        <v>76911.2659561335</v>
      </c>
      <c r="D288" s="18">
        <f t="shared" si="25"/>
        <v>118.94870189324513</v>
      </c>
      <c r="E288" s="18">
        <f t="shared" si="28"/>
        <v>207.068792958821</v>
      </c>
      <c r="F288" s="18">
        <f>SUM($D$12:D288,$E$12:E288)</f>
        <v>89980.82857917018</v>
      </c>
      <c r="G288" s="18">
        <f>SUM($E$12:E288)</f>
        <v>66773.14583341038</v>
      </c>
      <c r="H288" s="31">
        <f t="shared" si="24"/>
        <v>76792.31725424026</v>
      </c>
    </row>
    <row r="289" spans="1:8" ht="15" customHeight="1">
      <c r="A289" s="29">
        <f t="shared" si="23"/>
        <v>11</v>
      </c>
      <c r="B289" s="30">
        <f t="shared" si="26"/>
        <v>277</v>
      </c>
      <c r="C289" s="18">
        <f t="shared" si="27"/>
        <v>76792.31725424026</v>
      </c>
      <c r="D289" s="18">
        <f t="shared" si="25"/>
        <v>119.26894839834233</v>
      </c>
      <c r="E289" s="18">
        <f t="shared" si="28"/>
        <v>206.7485464537238</v>
      </c>
      <c r="F289" s="18">
        <f>SUM($D$12:D289,$E$12:E289)</f>
        <v>90306.84607402222</v>
      </c>
      <c r="G289" s="18">
        <f>SUM($E$12:E289)</f>
        <v>66979.8943798641</v>
      </c>
      <c r="H289" s="31">
        <f t="shared" si="24"/>
        <v>76673.04830584192</v>
      </c>
    </row>
    <row r="290" spans="1:8" ht="15" customHeight="1">
      <c r="A290" s="29">
        <f t="shared" si="23"/>
        <v>11</v>
      </c>
      <c r="B290" s="30">
        <f t="shared" si="26"/>
        <v>278</v>
      </c>
      <c r="C290" s="18">
        <f t="shared" si="27"/>
        <v>76673.04830584192</v>
      </c>
      <c r="D290" s="18">
        <f t="shared" si="25"/>
        <v>119.59005710556863</v>
      </c>
      <c r="E290" s="18">
        <f t="shared" si="28"/>
        <v>206.4274377464975</v>
      </c>
      <c r="F290" s="18">
        <f>SUM($D$12:D290,$E$12:E290)</f>
        <v>90632.86356887431</v>
      </c>
      <c r="G290" s="18">
        <f>SUM($E$12:E290)</f>
        <v>67186.3218176106</v>
      </c>
      <c r="H290" s="31">
        <f t="shared" si="24"/>
        <v>76553.45824873635</v>
      </c>
    </row>
    <row r="291" spans="1:8" ht="15" customHeight="1">
      <c r="A291" s="29">
        <f t="shared" si="23"/>
        <v>11</v>
      </c>
      <c r="B291" s="30">
        <f t="shared" si="26"/>
        <v>279</v>
      </c>
      <c r="C291" s="18">
        <f t="shared" si="27"/>
        <v>76553.45824873635</v>
      </c>
      <c r="D291" s="18">
        <f t="shared" si="25"/>
        <v>119.91203033623748</v>
      </c>
      <c r="E291" s="18">
        <f t="shared" si="28"/>
        <v>206.10546451582866</v>
      </c>
      <c r="F291" s="18">
        <f>SUM($D$12:D291,$E$12:E291)</f>
        <v>90958.88106372635</v>
      </c>
      <c r="G291" s="18">
        <f>SUM($E$12:E291)</f>
        <v>67392.42728212643</v>
      </c>
      <c r="H291" s="31">
        <f t="shared" si="24"/>
        <v>76433.54621840011</v>
      </c>
    </row>
    <row r="292" spans="1:8" ht="15" customHeight="1">
      <c r="A292" s="29">
        <f t="shared" si="23"/>
        <v>11</v>
      </c>
      <c r="B292" s="30">
        <f t="shared" si="26"/>
        <v>280</v>
      </c>
      <c r="C292" s="18">
        <f t="shared" si="27"/>
        <v>76433.54621840011</v>
      </c>
      <c r="D292" s="18">
        <f t="shared" si="25"/>
        <v>120.23487041791196</v>
      </c>
      <c r="E292" s="18">
        <f t="shared" si="28"/>
        <v>205.78262443415417</v>
      </c>
      <c r="F292" s="18">
        <f>SUM($D$12:D292,$E$12:E292)</f>
        <v>91284.89855857842</v>
      </c>
      <c r="G292" s="18">
        <f>SUM($E$12:E292)</f>
        <v>67598.20990656059</v>
      </c>
      <c r="H292" s="31">
        <f t="shared" si="24"/>
        <v>76313.31134798219</v>
      </c>
    </row>
    <row r="293" spans="1:8" ht="15" customHeight="1">
      <c r="A293" s="29">
        <f t="shared" si="23"/>
        <v>11</v>
      </c>
      <c r="B293" s="30">
        <f t="shared" si="26"/>
        <v>281</v>
      </c>
      <c r="C293" s="18">
        <f t="shared" si="27"/>
        <v>76313.31134798219</v>
      </c>
      <c r="D293" s="18">
        <f t="shared" si="25"/>
        <v>120.55857968442174</v>
      </c>
      <c r="E293" s="18">
        <f t="shared" si="28"/>
        <v>205.4589151676444</v>
      </c>
      <c r="F293" s="18">
        <f>SUM($D$12:D293,$E$12:E293)</f>
        <v>91610.91605343051</v>
      </c>
      <c r="G293" s="18">
        <f>SUM($E$12:E293)</f>
        <v>67803.66882172824</v>
      </c>
      <c r="H293" s="31">
        <f t="shared" si="24"/>
        <v>76192.75276829777</v>
      </c>
    </row>
    <row r="294" spans="1:8" ht="15" customHeight="1">
      <c r="A294" s="29">
        <f t="shared" si="23"/>
        <v>11</v>
      </c>
      <c r="B294" s="30">
        <f t="shared" si="26"/>
        <v>282</v>
      </c>
      <c r="C294" s="18">
        <f t="shared" si="27"/>
        <v>76192.75276829777</v>
      </c>
      <c r="D294" s="18">
        <f t="shared" si="25"/>
        <v>120.88316047587983</v>
      </c>
      <c r="E294" s="18">
        <f t="shared" si="28"/>
        <v>205.1343343761863</v>
      </c>
      <c r="F294" s="18">
        <f>SUM($D$12:D294,$E$12:E294)</f>
        <v>91936.93354828257</v>
      </c>
      <c r="G294" s="18">
        <f>SUM($E$12:E294)</f>
        <v>68008.80315610442</v>
      </c>
      <c r="H294" s="31">
        <f t="shared" si="24"/>
        <v>76071.86960782189</v>
      </c>
    </row>
    <row r="295" spans="1:8" ht="15" customHeight="1">
      <c r="A295" s="29">
        <f t="shared" si="23"/>
        <v>11</v>
      </c>
      <c r="B295" s="30">
        <f t="shared" si="26"/>
        <v>283</v>
      </c>
      <c r="C295" s="18">
        <f t="shared" si="27"/>
        <v>76071.86960782189</v>
      </c>
      <c r="D295" s="18">
        <f t="shared" si="25"/>
        <v>121.20861513869946</v>
      </c>
      <c r="E295" s="18">
        <f t="shared" si="28"/>
        <v>204.80887971336668</v>
      </c>
      <c r="F295" s="18">
        <f>SUM($D$12:D295,$E$12:E295)</f>
        <v>92262.95104313463</v>
      </c>
      <c r="G295" s="18">
        <f>SUM($E$12:E295)</f>
        <v>68213.61203581779</v>
      </c>
      <c r="H295" s="31">
        <f t="shared" si="24"/>
        <v>75950.66099268319</v>
      </c>
    </row>
    <row r="296" spans="1:8" ht="15" customHeight="1">
      <c r="A296" s="29">
        <f aca="true" t="shared" si="29" ref="A296:A359">A270+1</f>
        <v>11</v>
      </c>
      <c r="B296" s="30">
        <f t="shared" si="26"/>
        <v>284</v>
      </c>
      <c r="C296" s="18">
        <f t="shared" si="27"/>
        <v>75950.66099268319</v>
      </c>
      <c r="D296" s="18">
        <f t="shared" si="25"/>
        <v>121.53494602561139</v>
      </c>
      <c r="E296" s="18">
        <f t="shared" si="28"/>
        <v>204.48254882645475</v>
      </c>
      <c r="F296" s="18">
        <f>SUM($D$12:D296,$E$12:E296)</f>
        <v>92588.9685379867</v>
      </c>
      <c r="G296" s="18">
        <f>SUM($E$12:E296)</f>
        <v>68418.09458464425</v>
      </c>
      <c r="H296" s="31">
        <f t="shared" si="24"/>
        <v>75829.12604665758</v>
      </c>
    </row>
    <row r="297" spans="1:8" ht="15" customHeight="1">
      <c r="A297" s="29">
        <f t="shared" si="29"/>
        <v>11</v>
      </c>
      <c r="B297" s="30">
        <f t="shared" si="26"/>
        <v>285</v>
      </c>
      <c r="C297" s="18">
        <f t="shared" si="27"/>
        <v>75829.12604665758</v>
      </c>
      <c r="D297" s="18">
        <f t="shared" si="25"/>
        <v>121.86215549568033</v>
      </c>
      <c r="E297" s="18">
        <f t="shared" si="28"/>
        <v>204.1553393563858</v>
      </c>
      <c r="F297" s="18">
        <f>SUM($D$12:D297,$E$12:E297)</f>
        <v>92914.98603283876</v>
      </c>
      <c r="G297" s="18">
        <f>SUM($E$12:E297)</f>
        <v>68622.24992400063</v>
      </c>
      <c r="H297" s="31">
        <f t="shared" si="24"/>
        <v>75707.2638911619</v>
      </c>
    </row>
    <row r="298" spans="1:8" ht="15" customHeight="1">
      <c r="A298" s="29">
        <f t="shared" si="29"/>
        <v>11</v>
      </c>
      <c r="B298" s="30">
        <f t="shared" si="26"/>
        <v>286</v>
      </c>
      <c r="C298" s="18">
        <f t="shared" si="27"/>
        <v>75707.2638911619</v>
      </c>
      <c r="D298" s="18">
        <f t="shared" si="25"/>
        <v>122.19024591432253</v>
      </c>
      <c r="E298" s="18">
        <f t="shared" si="28"/>
        <v>203.8272489377436</v>
      </c>
      <c r="F298" s="18">
        <f>SUM($D$12:D298,$E$12:E298)</f>
        <v>93241.00352769083</v>
      </c>
      <c r="G298" s="18">
        <f>SUM($E$12:E298)</f>
        <v>68826.07717293837</v>
      </c>
      <c r="H298" s="31">
        <f t="shared" si="24"/>
        <v>75585.07364524758</v>
      </c>
    </row>
    <row r="299" spans="1:8" ht="15" customHeight="1">
      <c r="A299" s="29">
        <f t="shared" si="29"/>
        <v>12</v>
      </c>
      <c r="B299" s="30">
        <f t="shared" si="26"/>
        <v>287</v>
      </c>
      <c r="C299" s="18">
        <f t="shared" si="27"/>
        <v>75585.07364524758</v>
      </c>
      <c r="D299" s="18">
        <f t="shared" si="25"/>
        <v>122.51921965332264</v>
      </c>
      <c r="E299" s="18">
        <f t="shared" si="28"/>
        <v>203.4982751987435</v>
      </c>
      <c r="F299" s="18">
        <f>SUM($D$12:D299,$E$12:E299)</f>
        <v>93567.0210225429</v>
      </c>
      <c r="G299" s="18">
        <f>SUM($E$12:E299)</f>
        <v>69029.57544813711</v>
      </c>
      <c r="H299" s="31">
        <f t="shared" si="24"/>
        <v>75462.55442559427</v>
      </c>
    </row>
    <row r="300" spans="1:8" ht="15" customHeight="1">
      <c r="A300" s="29">
        <f t="shared" si="29"/>
        <v>12</v>
      </c>
      <c r="B300" s="30">
        <f t="shared" si="26"/>
        <v>288</v>
      </c>
      <c r="C300" s="18">
        <f t="shared" si="27"/>
        <v>75462.55442559427</v>
      </c>
      <c r="D300" s="18">
        <f t="shared" si="25"/>
        <v>122.84907909085078</v>
      </c>
      <c r="E300" s="18">
        <f t="shared" si="28"/>
        <v>203.16841576121536</v>
      </c>
      <c r="F300" s="18">
        <f>SUM($D$12:D300,$E$12:E300)</f>
        <v>93893.03851739496</v>
      </c>
      <c r="G300" s="18">
        <f>SUM($E$12:E300)</f>
        <v>69232.74386389833</v>
      </c>
      <c r="H300" s="31">
        <f t="shared" si="24"/>
        <v>75339.70534650341</v>
      </c>
    </row>
    <row r="301" spans="1:8" ht="15" customHeight="1">
      <c r="A301" s="29">
        <f t="shared" si="29"/>
        <v>12</v>
      </c>
      <c r="B301" s="30">
        <f t="shared" si="26"/>
        <v>289</v>
      </c>
      <c r="C301" s="18">
        <f t="shared" si="27"/>
        <v>75339.70534650341</v>
      </c>
      <c r="D301" s="18">
        <f t="shared" si="25"/>
        <v>123.17982661148</v>
      </c>
      <c r="E301" s="18">
        <f t="shared" si="28"/>
        <v>202.83766824058614</v>
      </c>
      <c r="F301" s="18">
        <f>SUM($D$12:D301,$E$12:E301)</f>
        <v>94219.05601224702</v>
      </c>
      <c r="G301" s="18">
        <f>SUM($E$12:E301)</f>
        <v>69435.58153213891</v>
      </c>
      <c r="H301" s="31">
        <f t="shared" si="24"/>
        <v>75216.52551989193</v>
      </c>
    </row>
    <row r="302" spans="1:8" ht="15" customHeight="1">
      <c r="A302" s="29">
        <f t="shared" si="29"/>
        <v>12</v>
      </c>
      <c r="B302" s="30">
        <f t="shared" si="26"/>
        <v>290</v>
      </c>
      <c r="C302" s="18">
        <f t="shared" si="27"/>
        <v>75216.52551989193</v>
      </c>
      <c r="D302" s="18">
        <f t="shared" si="25"/>
        <v>123.51146460620322</v>
      </c>
      <c r="E302" s="18">
        <f t="shared" si="28"/>
        <v>202.50603024586292</v>
      </c>
      <c r="F302" s="18">
        <f>SUM($D$12:D302,$E$12:E302)</f>
        <v>94545.07350709909</v>
      </c>
      <c r="G302" s="18">
        <f>SUM($E$12:E302)</f>
        <v>69638.08756238477</v>
      </c>
      <c r="H302" s="31">
        <f t="shared" si="24"/>
        <v>75093.01405528573</v>
      </c>
    </row>
    <row r="303" spans="1:8" ht="15" customHeight="1">
      <c r="A303" s="29">
        <f t="shared" si="29"/>
        <v>12</v>
      </c>
      <c r="B303" s="30">
        <f t="shared" si="26"/>
        <v>291</v>
      </c>
      <c r="C303" s="18">
        <f t="shared" si="27"/>
        <v>75093.01405528573</v>
      </c>
      <c r="D303" s="18">
        <f t="shared" si="25"/>
        <v>123.84399547245067</v>
      </c>
      <c r="E303" s="18">
        <f t="shared" si="28"/>
        <v>202.17349937961546</v>
      </c>
      <c r="F303" s="18">
        <f>SUM($D$12:D303,$E$12:E303)</f>
        <v>94871.09100195115</v>
      </c>
      <c r="G303" s="18">
        <f>SUM($E$12:E303)</f>
        <v>69840.26106176438</v>
      </c>
      <c r="H303" s="31">
        <f t="shared" si="24"/>
        <v>74969.17005981329</v>
      </c>
    </row>
    <row r="304" spans="1:8" ht="15" customHeight="1">
      <c r="A304" s="29">
        <f t="shared" si="29"/>
        <v>12</v>
      </c>
      <c r="B304" s="30">
        <f t="shared" si="26"/>
        <v>292</v>
      </c>
      <c r="C304" s="18">
        <f t="shared" si="27"/>
        <v>74969.17005981329</v>
      </c>
      <c r="D304" s="18">
        <f t="shared" si="25"/>
        <v>124.17742161410726</v>
      </c>
      <c r="E304" s="18">
        <f t="shared" si="28"/>
        <v>201.84007323795888</v>
      </c>
      <c r="F304" s="18">
        <f>SUM($D$12:D304,$E$12:E304)</f>
        <v>95197.1084968032</v>
      </c>
      <c r="G304" s="18">
        <f>SUM($E$12:E304)</f>
        <v>70042.10113500233</v>
      </c>
      <c r="H304" s="31">
        <f t="shared" si="24"/>
        <v>74844.99263819918</v>
      </c>
    </row>
    <row r="305" spans="1:8" ht="15" customHeight="1">
      <c r="A305" s="29">
        <f t="shared" si="29"/>
        <v>12</v>
      </c>
      <c r="B305" s="30">
        <f t="shared" si="26"/>
        <v>293</v>
      </c>
      <c r="C305" s="18">
        <f t="shared" si="27"/>
        <v>74844.99263819918</v>
      </c>
      <c r="D305" s="18">
        <f t="shared" si="25"/>
        <v>124.51174544152985</v>
      </c>
      <c r="E305" s="18">
        <f t="shared" si="28"/>
        <v>201.50574941053628</v>
      </c>
      <c r="F305" s="18">
        <f>SUM($D$12:D305,$E$12:E305)</f>
        <v>95523.1259916553</v>
      </c>
      <c r="G305" s="18">
        <f>SUM($E$12:E305)</f>
        <v>70243.60688441287</v>
      </c>
      <c r="H305" s="31">
        <f t="shared" si="24"/>
        <v>74720.48089275765</v>
      </c>
    </row>
    <row r="306" spans="1:8" ht="15" customHeight="1">
      <c r="A306" s="29">
        <f t="shared" si="29"/>
        <v>12</v>
      </c>
      <c r="B306" s="30">
        <f t="shared" si="26"/>
        <v>294</v>
      </c>
      <c r="C306" s="18">
        <f t="shared" si="27"/>
        <v>74720.48089275765</v>
      </c>
      <c r="D306" s="18">
        <f t="shared" si="25"/>
        <v>124.84696937156474</v>
      </c>
      <c r="E306" s="18">
        <f t="shared" si="28"/>
        <v>201.1705254805014</v>
      </c>
      <c r="F306" s="18">
        <f>SUM($D$12:D306,$E$12:E306)</f>
        <v>95849.14348650734</v>
      </c>
      <c r="G306" s="18">
        <f>SUM($E$12:E306)</f>
        <v>70444.77740989337</v>
      </c>
      <c r="H306" s="31">
        <f t="shared" si="24"/>
        <v>74595.63392338609</v>
      </c>
    </row>
    <row r="307" spans="1:8" ht="15" customHeight="1">
      <c r="A307" s="29">
        <f t="shared" si="29"/>
        <v>12</v>
      </c>
      <c r="B307" s="30">
        <f t="shared" si="26"/>
        <v>295</v>
      </c>
      <c r="C307" s="18">
        <f t="shared" si="27"/>
        <v>74595.63392338609</v>
      </c>
      <c r="D307" s="18">
        <f t="shared" si="25"/>
        <v>125.1830958275651</v>
      </c>
      <c r="E307" s="18">
        <f t="shared" si="28"/>
        <v>200.83439902450104</v>
      </c>
      <c r="F307" s="18">
        <f>SUM($D$12:D307,$E$12:E307)</f>
        <v>96175.16098135943</v>
      </c>
      <c r="G307" s="18">
        <f>SUM($E$12:E307)</f>
        <v>70645.61180891788</v>
      </c>
      <c r="H307" s="31">
        <f t="shared" si="24"/>
        <v>74470.45082755852</v>
      </c>
    </row>
    <row r="308" spans="1:8" ht="15" customHeight="1">
      <c r="A308" s="29">
        <f t="shared" si="29"/>
        <v>12</v>
      </c>
      <c r="B308" s="30">
        <f t="shared" si="26"/>
        <v>296</v>
      </c>
      <c r="C308" s="18">
        <f t="shared" si="27"/>
        <v>74470.45082755852</v>
      </c>
      <c r="D308" s="18">
        <f t="shared" si="25"/>
        <v>125.52012723940857</v>
      </c>
      <c r="E308" s="18">
        <f t="shared" si="28"/>
        <v>200.49736761265757</v>
      </c>
      <c r="F308" s="18">
        <f>SUM($D$12:D308,$E$12:E308)</f>
        <v>96501.17847621148</v>
      </c>
      <c r="G308" s="18">
        <f>SUM($E$12:E308)</f>
        <v>70846.10917653053</v>
      </c>
      <c r="H308" s="31">
        <f t="shared" si="24"/>
        <v>74344.93070031912</v>
      </c>
    </row>
    <row r="309" spans="1:8" ht="15" customHeight="1">
      <c r="A309" s="29">
        <f t="shared" si="29"/>
        <v>12</v>
      </c>
      <c r="B309" s="30">
        <f t="shared" si="26"/>
        <v>297</v>
      </c>
      <c r="C309" s="18">
        <f t="shared" si="27"/>
        <v>74344.93070031912</v>
      </c>
      <c r="D309" s="18">
        <f t="shared" si="25"/>
        <v>125.85806604351464</v>
      </c>
      <c r="E309" s="18">
        <f t="shared" si="28"/>
        <v>200.1594288085515</v>
      </c>
      <c r="F309" s="18">
        <f>SUM($D$12:D309,$E$12:E309)</f>
        <v>96827.19597106356</v>
      </c>
      <c r="G309" s="18">
        <f>SUM($E$12:E309)</f>
        <v>71046.26860533908</v>
      </c>
      <c r="H309" s="31">
        <f t="shared" si="24"/>
        <v>74219.07263427561</v>
      </c>
    </row>
    <row r="310" spans="1:8" ht="15" customHeight="1">
      <c r="A310" s="29">
        <f t="shared" si="29"/>
        <v>12</v>
      </c>
      <c r="B310" s="30">
        <f t="shared" si="26"/>
        <v>298</v>
      </c>
      <c r="C310" s="18">
        <f t="shared" si="27"/>
        <v>74219.07263427561</v>
      </c>
      <c r="D310" s="18">
        <f t="shared" si="25"/>
        <v>126.19691468286257</v>
      </c>
      <c r="E310" s="18">
        <f t="shared" si="28"/>
        <v>199.82058016920357</v>
      </c>
      <c r="F310" s="18">
        <f>SUM($D$12:D310,$E$12:E310)</f>
        <v>97153.21346591563</v>
      </c>
      <c r="G310" s="18">
        <f>SUM($E$12:E310)</f>
        <v>71246.08918550829</v>
      </c>
      <c r="H310" s="31">
        <f t="shared" si="24"/>
        <v>74092.87571959275</v>
      </c>
    </row>
    <row r="311" spans="1:8" ht="15" customHeight="1">
      <c r="A311" s="29">
        <f t="shared" si="29"/>
        <v>12</v>
      </c>
      <c r="B311" s="30">
        <f t="shared" si="26"/>
        <v>299</v>
      </c>
      <c r="C311" s="18">
        <f t="shared" si="27"/>
        <v>74092.87571959275</v>
      </c>
      <c r="D311" s="18">
        <f t="shared" si="25"/>
        <v>126.5366756070087</v>
      </c>
      <c r="E311" s="18">
        <f t="shared" si="28"/>
        <v>199.48081924505743</v>
      </c>
      <c r="F311" s="18">
        <f>SUM($D$12:D311,$E$12:E311)</f>
        <v>97479.23096076769</v>
      </c>
      <c r="G311" s="18">
        <f>SUM($E$12:E311)</f>
        <v>71445.57000475335</v>
      </c>
      <c r="H311" s="31">
        <f t="shared" si="24"/>
        <v>73966.33904398573</v>
      </c>
    </row>
    <row r="312" spans="1:8" ht="15" customHeight="1">
      <c r="A312" s="29">
        <f t="shared" si="29"/>
        <v>12</v>
      </c>
      <c r="B312" s="30">
        <f t="shared" si="26"/>
        <v>300</v>
      </c>
      <c r="C312" s="18">
        <f t="shared" si="27"/>
        <v>73966.33904398573</v>
      </c>
      <c r="D312" s="18">
        <f t="shared" si="25"/>
        <v>126.87735127210453</v>
      </c>
      <c r="E312" s="18">
        <f t="shared" si="28"/>
        <v>199.1401435799616</v>
      </c>
      <c r="F312" s="18">
        <f>SUM($D$12:D312,$E$12:E312)</f>
        <v>97805.24845561975</v>
      </c>
      <c r="G312" s="18">
        <f>SUM($E$12:E312)</f>
        <v>71644.71014833331</v>
      </c>
      <c r="H312" s="31">
        <f t="shared" si="24"/>
        <v>73839.46169271362</v>
      </c>
    </row>
    <row r="313" spans="1:8" ht="15" customHeight="1">
      <c r="A313" s="29">
        <f t="shared" si="29"/>
        <v>12</v>
      </c>
      <c r="B313" s="30">
        <f t="shared" si="26"/>
        <v>301</v>
      </c>
      <c r="C313" s="18">
        <f>IF(H312&gt;0.5,+C312-D312,0)</f>
        <v>73839.46169271362</v>
      </c>
      <c r="D313" s="18">
        <f t="shared" si="25"/>
        <v>127.21894414091406</v>
      </c>
      <c r="E313" s="18">
        <f t="shared" si="28"/>
        <v>198.79855071115207</v>
      </c>
      <c r="F313" s="18">
        <f>SUM($D$12:D313,$E$12:E313)</f>
        <v>98131.26595047182</v>
      </c>
      <c r="G313" s="18">
        <f>SUM($E$12:E313)</f>
        <v>71843.50869904447</v>
      </c>
      <c r="H313" s="31">
        <f>C313-D313</f>
        <v>73712.24274857271</v>
      </c>
    </row>
    <row r="314" spans="1:8" ht="15" customHeight="1">
      <c r="A314" s="29">
        <f t="shared" si="29"/>
        <v>12</v>
      </c>
      <c r="B314" s="30">
        <f t="shared" si="26"/>
        <v>302</v>
      </c>
      <c r="C314" s="18">
        <f aca="true" t="shared" si="30" ref="C314:C372">IF(H313&gt;0.5,+C313-D313,0)</f>
        <v>73712.24274857271</v>
      </c>
      <c r="D314" s="18">
        <f t="shared" si="25"/>
        <v>127.5614566828319</v>
      </c>
      <c r="E314" s="18">
        <f t="shared" si="28"/>
        <v>198.45603816923423</v>
      </c>
      <c r="F314" s="18">
        <f>SUM($D$12:D314,$E$12:E314)</f>
        <v>98457.28344532388</v>
      </c>
      <c r="G314" s="18">
        <f>SUM($E$12:E314)</f>
        <v>72041.9647372137</v>
      </c>
      <c r="H314" s="31">
        <f aca="true" t="shared" si="31" ref="H314:H372">C314-D314</f>
        <v>73584.68129188988</v>
      </c>
    </row>
    <row r="315" spans="1:8" ht="15" customHeight="1">
      <c r="A315" s="29">
        <f t="shared" si="29"/>
        <v>12</v>
      </c>
      <c r="B315" s="30">
        <f t="shared" si="26"/>
        <v>303</v>
      </c>
      <c r="C315" s="18">
        <f t="shared" si="30"/>
        <v>73584.68129188988</v>
      </c>
      <c r="D315" s="18">
        <f t="shared" si="25"/>
        <v>127.90489137390105</v>
      </c>
      <c r="E315" s="18">
        <f t="shared" si="28"/>
        <v>198.11260347816508</v>
      </c>
      <c r="F315" s="18">
        <f>SUM($D$12:D315,$E$12:E315)</f>
        <v>98783.30094017595</v>
      </c>
      <c r="G315" s="18">
        <f>SUM($E$12:E315)</f>
        <v>72240.07734069186</v>
      </c>
      <c r="H315" s="31">
        <f t="shared" si="31"/>
        <v>73456.77640051598</v>
      </c>
    </row>
    <row r="316" spans="1:8" ht="15" customHeight="1">
      <c r="A316" s="29">
        <f t="shared" si="29"/>
        <v>12</v>
      </c>
      <c r="B316" s="30">
        <f t="shared" si="26"/>
        <v>304</v>
      </c>
      <c r="C316" s="18">
        <f t="shared" si="30"/>
        <v>73456.77640051598</v>
      </c>
      <c r="D316" s="18">
        <f t="shared" si="25"/>
        <v>128.24925069683079</v>
      </c>
      <c r="E316" s="18">
        <f t="shared" si="28"/>
        <v>197.76824415523535</v>
      </c>
      <c r="F316" s="18">
        <f>SUM($D$12:D316,$E$12:E316)</f>
        <v>99109.318435028</v>
      </c>
      <c r="G316" s="18">
        <f>SUM($E$12:E316)</f>
        <v>72437.84558484709</v>
      </c>
      <c r="H316" s="31">
        <f t="shared" si="31"/>
        <v>73328.52714981916</v>
      </c>
    </row>
    <row r="317" spans="1:8" ht="15" customHeight="1">
      <c r="A317" s="29">
        <f t="shared" si="29"/>
        <v>12</v>
      </c>
      <c r="B317" s="30">
        <f t="shared" si="26"/>
        <v>305</v>
      </c>
      <c r="C317" s="18">
        <f t="shared" si="30"/>
        <v>73328.52714981916</v>
      </c>
      <c r="D317" s="18">
        <f t="shared" si="25"/>
        <v>128.5945371410145</v>
      </c>
      <c r="E317" s="18">
        <f t="shared" si="28"/>
        <v>197.42295771105162</v>
      </c>
      <c r="F317" s="18">
        <f>SUM($D$12:D317,$E$12:E317)</f>
        <v>99435.3359298801</v>
      </c>
      <c r="G317" s="18">
        <f>SUM($E$12:E317)</f>
        <v>72635.26854255814</v>
      </c>
      <c r="H317" s="31">
        <f t="shared" si="31"/>
        <v>73199.93261267814</v>
      </c>
    </row>
    <row r="318" spans="1:8" ht="15" customHeight="1">
      <c r="A318" s="29">
        <f t="shared" si="29"/>
        <v>12</v>
      </c>
      <c r="B318" s="30">
        <f t="shared" si="26"/>
        <v>306</v>
      </c>
      <c r="C318" s="18">
        <f t="shared" si="30"/>
        <v>73199.93261267814</v>
      </c>
      <c r="D318" s="18">
        <f t="shared" si="25"/>
        <v>128.94075320254805</v>
      </c>
      <c r="E318" s="18">
        <f t="shared" si="28"/>
        <v>197.07674164951808</v>
      </c>
      <c r="F318" s="18">
        <f>SUM($D$12:D318,$E$12:E318)</f>
        <v>99761.35342473215</v>
      </c>
      <c r="G318" s="18">
        <f>SUM($E$12:E318)</f>
        <v>72832.34528420767</v>
      </c>
      <c r="H318" s="31">
        <f t="shared" si="31"/>
        <v>73070.99185947559</v>
      </c>
    </row>
    <row r="319" spans="1:8" ht="15" customHeight="1">
      <c r="A319" s="29">
        <f t="shared" si="29"/>
        <v>12</v>
      </c>
      <c r="B319" s="30">
        <f t="shared" si="26"/>
        <v>307</v>
      </c>
      <c r="C319" s="18">
        <f t="shared" si="30"/>
        <v>73070.99185947559</v>
      </c>
      <c r="D319" s="18">
        <f t="shared" si="25"/>
        <v>129.28790138424722</v>
      </c>
      <c r="E319" s="18">
        <f t="shared" si="28"/>
        <v>196.72959346781892</v>
      </c>
      <c r="F319" s="18">
        <f>SUM($D$12:D319,$E$12:E319)</f>
        <v>100087.37091958421</v>
      </c>
      <c r="G319" s="18">
        <f>SUM($E$12:E319)</f>
        <v>73029.07487767549</v>
      </c>
      <c r="H319" s="31">
        <f t="shared" si="31"/>
        <v>72941.70395809134</v>
      </c>
    </row>
    <row r="320" spans="1:8" ht="15" customHeight="1">
      <c r="A320" s="29">
        <f t="shared" si="29"/>
        <v>12</v>
      </c>
      <c r="B320" s="30">
        <f t="shared" si="26"/>
        <v>308</v>
      </c>
      <c r="C320" s="18">
        <f t="shared" si="30"/>
        <v>72941.70395809134</v>
      </c>
      <c r="D320" s="18">
        <f t="shared" si="25"/>
        <v>129.63598419566637</v>
      </c>
      <c r="E320" s="18">
        <f t="shared" si="28"/>
        <v>196.38151065639977</v>
      </c>
      <c r="F320" s="18">
        <f>SUM($D$12:D320,$E$12:E320)</f>
        <v>100413.3884144363</v>
      </c>
      <c r="G320" s="18">
        <f>SUM($E$12:E320)</f>
        <v>73225.45638833189</v>
      </c>
      <c r="H320" s="31">
        <f t="shared" si="31"/>
        <v>72812.06797389567</v>
      </c>
    </row>
    <row r="321" spans="1:8" ht="15" customHeight="1">
      <c r="A321" s="29">
        <f t="shared" si="29"/>
        <v>12</v>
      </c>
      <c r="B321" s="30">
        <f t="shared" si="26"/>
        <v>309</v>
      </c>
      <c r="C321" s="18">
        <f t="shared" si="30"/>
        <v>72812.06797389567</v>
      </c>
      <c r="D321" s="18">
        <f t="shared" si="25"/>
        <v>129.98500415311625</v>
      </c>
      <c r="E321" s="18">
        <f t="shared" si="28"/>
        <v>196.03249069894989</v>
      </c>
      <c r="F321" s="18">
        <f>SUM($D$12:D321,$E$12:E321)</f>
        <v>100739.40590928835</v>
      </c>
      <c r="G321" s="18">
        <f>SUM($E$12:E321)</f>
        <v>73421.48887903085</v>
      </c>
      <c r="H321" s="31">
        <f t="shared" si="31"/>
        <v>72682.08296974255</v>
      </c>
    </row>
    <row r="322" spans="1:8" ht="15" customHeight="1">
      <c r="A322" s="29">
        <f t="shared" si="29"/>
        <v>12</v>
      </c>
      <c r="B322" s="30">
        <f t="shared" si="26"/>
        <v>310</v>
      </c>
      <c r="C322" s="18">
        <f t="shared" si="30"/>
        <v>72682.08296974255</v>
      </c>
      <c r="D322" s="18">
        <f t="shared" si="25"/>
        <v>130.3349637796823</v>
      </c>
      <c r="E322" s="18">
        <f t="shared" si="28"/>
        <v>195.68253107238382</v>
      </c>
      <c r="F322" s="18">
        <f>SUM($D$12:D322,$E$12:E322)</f>
        <v>101065.42340414043</v>
      </c>
      <c r="G322" s="18">
        <f>SUM($E$12:E322)</f>
        <v>73617.17141010323</v>
      </c>
      <c r="H322" s="31">
        <f t="shared" si="31"/>
        <v>72551.74800596287</v>
      </c>
    </row>
    <row r="323" spans="1:8" ht="15" customHeight="1">
      <c r="A323" s="29">
        <f t="shared" si="29"/>
        <v>12</v>
      </c>
      <c r="B323" s="30">
        <f t="shared" si="26"/>
        <v>311</v>
      </c>
      <c r="C323" s="18">
        <f t="shared" si="30"/>
        <v>72551.74800596287</v>
      </c>
      <c r="D323" s="18">
        <f t="shared" si="25"/>
        <v>130.68586560524298</v>
      </c>
      <c r="E323" s="18">
        <f t="shared" si="28"/>
        <v>195.33162924682316</v>
      </c>
      <c r="F323" s="18">
        <f>SUM($D$12:D323,$E$12:E323)</f>
        <v>101391.4408989925</v>
      </c>
      <c r="G323" s="18">
        <f>SUM($E$12:E323)</f>
        <v>73812.50303935005</v>
      </c>
      <c r="H323" s="31">
        <f t="shared" si="31"/>
        <v>72421.06214035762</v>
      </c>
    </row>
    <row r="324" spans="1:8" ht="15" customHeight="1">
      <c r="A324" s="29">
        <f t="shared" si="29"/>
        <v>12</v>
      </c>
      <c r="B324" s="30">
        <f t="shared" si="26"/>
        <v>312</v>
      </c>
      <c r="C324" s="18">
        <f t="shared" si="30"/>
        <v>72421.06214035762</v>
      </c>
      <c r="D324" s="18">
        <f t="shared" si="25"/>
        <v>131.03771216648792</v>
      </c>
      <c r="E324" s="18">
        <f t="shared" si="28"/>
        <v>194.97978268557821</v>
      </c>
      <c r="F324" s="18">
        <f>SUM($D$12:D324,$E$12:E324)</f>
        <v>101717.45839384457</v>
      </c>
      <c r="G324" s="18">
        <f>SUM($E$12:E324)</f>
        <v>74007.48282203563</v>
      </c>
      <c r="H324" s="31">
        <f t="shared" si="31"/>
        <v>72290.02442819113</v>
      </c>
    </row>
    <row r="325" spans="1:8" ht="15" customHeight="1">
      <c r="A325" s="29">
        <f t="shared" si="29"/>
        <v>13</v>
      </c>
      <c r="B325" s="30">
        <f t="shared" si="26"/>
        <v>313</v>
      </c>
      <c r="C325" s="18">
        <f t="shared" si="30"/>
        <v>72290.02442819113</v>
      </c>
      <c r="D325" s="18">
        <f t="shared" si="25"/>
        <v>131.39050600693614</v>
      </c>
      <c r="E325" s="18">
        <f t="shared" si="28"/>
        <v>194.62698884513</v>
      </c>
      <c r="F325" s="18">
        <f>SUM($D$12:D325,$E$12:E325)</f>
        <v>102043.47588869663</v>
      </c>
      <c r="G325" s="18">
        <f>SUM($E$12:E325)</f>
        <v>74202.10981088076</v>
      </c>
      <c r="H325" s="31">
        <f t="shared" si="31"/>
        <v>72158.63392218419</v>
      </c>
    </row>
    <row r="326" spans="1:8" ht="15" customHeight="1">
      <c r="A326" s="29">
        <f t="shared" si="29"/>
        <v>13</v>
      </c>
      <c r="B326" s="30">
        <f t="shared" si="26"/>
        <v>314</v>
      </c>
      <c r="C326" s="18">
        <f t="shared" si="30"/>
        <v>72158.63392218419</v>
      </c>
      <c r="D326" s="18">
        <f t="shared" si="25"/>
        <v>131.74424967695484</v>
      </c>
      <c r="E326" s="18">
        <f t="shared" si="28"/>
        <v>194.2732451751113</v>
      </c>
      <c r="F326" s="18">
        <f>SUM($D$12:D326,$E$12:E326)</f>
        <v>102369.4933835487</v>
      </c>
      <c r="G326" s="18">
        <f>SUM($E$12:E326)</f>
        <v>74396.38305605587</v>
      </c>
      <c r="H326" s="31">
        <f t="shared" si="31"/>
        <v>72026.88967250724</v>
      </c>
    </row>
    <row r="327" spans="1:8" ht="15" customHeight="1">
      <c r="A327" s="29">
        <f t="shared" si="29"/>
        <v>13</v>
      </c>
      <c r="B327" s="30">
        <f t="shared" si="26"/>
        <v>315</v>
      </c>
      <c r="C327" s="18">
        <f t="shared" si="30"/>
        <v>72026.88967250724</v>
      </c>
      <c r="D327" s="18">
        <f t="shared" si="25"/>
        <v>132.09894573377738</v>
      </c>
      <c r="E327" s="18">
        <f t="shared" si="28"/>
        <v>193.91854911828875</v>
      </c>
      <c r="F327" s="18">
        <f>SUM($D$12:D327,$E$12:E327)</f>
        <v>102695.51087840076</v>
      </c>
      <c r="G327" s="18">
        <f>SUM($E$12:E327)</f>
        <v>74590.30160517416</v>
      </c>
      <c r="H327" s="31">
        <f t="shared" si="31"/>
        <v>71894.79072677347</v>
      </c>
    </row>
    <row r="328" spans="1:8" ht="15" customHeight="1">
      <c r="A328" s="29">
        <f t="shared" si="29"/>
        <v>13</v>
      </c>
      <c r="B328" s="30">
        <f t="shared" si="26"/>
        <v>316</v>
      </c>
      <c r="C328" s="18">
        <f t="shared" si="30"/>
        <v>71894.79072677347</v>
      </c>
      <c r="D328" s="18">
        <f t="shared" si="25"/>
        <v>132.45459674152218</v>
      </c>
      <c r="E328" s="18">
        <f t="shared" si="28"/>
        <v>193.56289811054395</v>
      </c>
      <c r="F328" s="18">
        <f>SUM($D$12:D328,$E$12:E328)</f>
        <v>103021.5283732528</v>
      </c>
      <c r="G328" s="18">
        <f>SUM($E$12:E328)</f>
        <v>74783.8645032847</v>
      </c>
      <c r="H328" s="31">
        <f t="shared" si="31"/>
        <v>71762.33613003195</v>
      </c>
    </row>
    <row r="329" spans="1:8" ht="15" customHeight="1">
      <c r="A329" s="29">
        <f t="shared" si="29"/>
        <v>13</v>
      </c>
      <c r="B329" s="30">
        <f t="shared" si="26"/>
        <v>317</v>
      </c>
      <c r="C329" s="18">
        <f t="shared" si="30"/>
        <v>71762.33613003195</v>
      </c>
      <c r="D329" s="18">
        <f t="shared" si="25"/>
        <v>132.81120527121084</v>
      </c>
      <c r="E329" s="18">
        <f t="shared" si="28"/>
        <v>193.2062895808553</v>
      </c>
      <c r="F329" s="18">
        <f>SUM($D$12:D329,$E$12:E329)</f>
        <v>103347.54586810488</v>
      </c>
      <c r="G329" s="18">
        <f>SUM($E$12:E329)</f>
        <v>74977.07079286555</v>
      </c>
      <c r="H329" s="31">
        <f t="shared" si="31"/>
        <v>71629.52492476074</v>
      </c>
    </row>
    <row r="330" spans="1:8" ht="15" customHeight="1">
      <c r="A330" s="29">
        <f t="shared" si="29"/>
        <v>13</v>
      </c>
      <c r="B330" s="30">
        <f t="shared" si="26"/>
        <v>318</v>
      </c>
      <c r="C330" s="18">
        <f t="shared" si="30"/>
        <v>71629.52492476074</v>
      </c>
      <c r="D330" s="18">
        <f t="shared" si="25"/>
        <v>133.1687739007872</v>
      </c>
      <c r="E330" s="18">
        <f t="shared" si="28"/>
        <v>192.84872095127895</v>
      </c>
      <c r="F330" s="18">
        <f>SUM($D$12:D330,$E$12:E330)</f>
        <v>103673.56336295693</v>
      </c>
      <c r="G330" s="18">
        <f>SUM($E$12:E330)</f>
        <v>75169.91951381683</v>
      </c>
      <c r="H330" s="31">
        <f t="shared" si="31"/>
        <v>71496.35615085995</v>
      </c>
    </row>
    <row r="331" spans="1:8" ht="15" customHeight="1">
      <c r="A331" s="29">
        <f t="shared" si="29"/>
        <v>13</v>
      </c>
      <c r="B331" s="30">
        <f t="shared" si="26"/>
        <v>319</v>
      </c>
      <c r="C331" s="18">
        <f t="shared" si="30"/>
        <v>71496.35615085995</v>
      </c>
      <c r="D331" s="18">
        <f t="shared" si="25"/>
        <v>133.5273052151355</v>
      </c>
      <c r="E331" s="18">
        <f t="shared" si="28"/>
        <v>192.49018963693064</v>
      </c>
      <c r="F331" s="18">
        <f>SUM($D$12:D331,$E$12:E331)</f>
        <v>103999.58085780902</v>
      </c>
      <c r="G331" s="18">
        <f>SUM($E$12:E331)</f>
        <v>75362.40970345376</v>
      </c>
      <c r="H331" s="31">
        <f t="shared" si="31"/>
        <v>71362.82884564482</v>
      </c>
    </row>
    <row r="332" spans="1:8" ht="15" customHeight="1">
      <c r="A332" s="29">
        <f t="shared" si="29"/>
        <v>13</v>
      </c>
      <c r="B332" s="30">
        <f t="shared" si="26"/>
        <v>320</v>
      </c>
      <c r="C332" s="18">
        <f t="shared" si="30"/>
        <v>71362.82884564482</v>
      </c>
      <c r="D332" s="18">
        <f t="shared" si="25"/>
        <v>133.8868018060993</v>
      </c>
      <c r="E332" s="18">
        <f t="shared" si="28"/>
        <v>192.13069304596684</v>
      </c>
      <c r="F332" s="18">
        <f>SUM($D$12:D332,$E$12:E332)</f>
        <v>104325.59835266107</v>
      </c>
      <c r="G332" s="18">
        <f>SUM($E$12:E332)</f>
        <v>75554.54039649972</v>
      </c>
      <c r="H332" s="31">
        <f t="shared" si="31"/>
        <v>71228.94204383872</v>
      </c>
    </row>
    <row r="333" spans="1:8" ht="15" customHeight="1">
      <c r="A333" s="29">
        <f t="shared" si="29"/>
        <v>13</v>
      </c>
      <c r="B333" s="30">
        <f t="shared" si="26"/>
        <v>321</v>
      </c>
      <c r="C333" s="18">
        <f t="shared" si="30"/>
        <v>71228.94204383872</v>
      </c>
      <c r="D333" s="18">
        <f t="shared" si="25"/>
        <v>134.24726627250033</v>
      </c>
      <c r="E333" s="18">
        <f t="shared" si="28"/>
        <v>191.7702285795658</v>
      </c>
      <c r="F333" s="18">
        <f>SUM($D$12:D333,$E$12:E333)</f>
        <v>104651.61584751315</v>
      </c>
      <c r="G333" s="18">
        <f>SUM($E$12:E333)</f>
        <v>75746.31062507929</v>
      </c>
      <c r="H333" s="31">
        <f t="shared" si="31"/>
        <v>71094.69477756621</v>
      </c>
    </row>
    <row r="334" spans="1:8" ht="15" customHeight="1">
      <c r="A334" s="29">
        <f t="shared" si="29"/>
        <v>13</v>
      </c>
      <c r="B334" s="30">
        <f t="shared" si="26"/>
        <v>322</v>
      </c>
      <c r="C334" s="18">
        <f t="shared" si="30"/>
        <v>71094.69477756621</v>
      </c>
      <c r="D334" s="18">
        <f aca="true" t="shared" si="32" ref="D334:D372">IF(H333&gt;0.5,IF(C334&lt;$E$7,C334,$E$7-E334),0)</f>
        <v>134.6087012201571</v>
      </c>
      <c r="E334" s="18">
        <f t="shared" si="28"/>
        <v>191.40879363190905</v>
      </c>
      <c r="F334" s="18">
        <f>SUM($D$12:D334,$E$12:E334)</f>
        <v>104977.63334236522</v>
      </c>
      <c r="G334" s="18">
        <f>SUM($E$12:E334)</f>
        <v>75937.7194187112</v>
      </c>
      <c r="H334" s="31">
        <f t="shared" si="31"/>
        <v>70960.08607634605</v>
      </c>
    </row>
    <row r="335" spans="1:8" ht="15" customHeight="1">
      <c r="A335" s="29">
        <f t="shared" si="29"/>
        <v>13</v>
      </c>
      <c r="B335" s="30">
        <f aca="true" t="shared" si="33" ref="B335:B398">B334+1</f>
        <v>323</v>
      </c>
      <c r="C335" s="18">
        <f t="shared" si="30"/>
        <v>70960.08607634605</v>
      </c>
      <c r="D335" s="18">
        <f t="shared" si="32"/>
        <v>134.97110926190368</v>
      </c>
      <c r="E335" s="18">
        <f aca="true" t="shared" si="34" ref="E335:E372">IF(H334&gt;0.5,C335*$E$4/26,0)</f>
        <v>191.04638559016246</v>
      </c>
      <c r="F335" s="18">
        <f>SUM($D$12:D335,$E$12:E335)</f>
        <v>105303.65083721727</v>
      </c>
      <c r="G335" s="18">
        <f>SUM($E$12:E335)</f>
        <v>76128.76580430137</v>
      </c>
      <c r="H335" s="31">
        <f t="shared" si="31"/>
        <v>70825.11496708414</v>
      </c>
    </row>
    <row r="336" spans="1:8" ht="15" customHeight="1">
      <c r="A336" s="29">
        <f t="shared" si="29"/>
        <v>13</v>
      </c>
      <c r="B336" s="30">
        <f t="shared" si="33"/>
        <v>324</v>
      </c>
      <c r="C336" s="18">
        <f t="shared" si="30"/>
        <v>70825.11496708414</v>
      </c>
      <c r="D336" s="18">
        <f t="shared" si="32"/>
        <v>135.33449301760882</v>
      </c>
      <c r="E336" s="18">
        <f t="shared" si="34"/>
        <v>190.68300183445731</v>
      </c>
      <c r="F336" s="18">
        <f>SUM($D$12:D336,$E$12:E336)</f>
        <v>105629.66833206934</v>
      </c>
      <c r="G336" s="18">
        <f>SUM($E$12:E336)</f>
        <v>76319.44880613583</v>
      </c>
      <c r="H336" s="31">
        <f t="shared" si="31"/>
        <v>70689.78047406653</v>
      </c>
    </row>
    <row r="337" spans="1:8" ht="15" customHeight="1">
      <c r="A337" s="29">
        <f t="shared" si="29"/>
        <v>13</v>
      </c>
      <c r="B337" s="30">
        <f t="shared" si="33"/>
        <v>325</v>
      </c>
      <c r="C337" s="18">
        <f t="shared" si="30"/>
        <v>70689.78047406653</v>
      </c>
      <c r="D337" s="18">
        <f t="shared" si="32"/>
        <v>135.69885511419469</v>
      </c>
      <c r="E337" s="18">
        <f t="shared" si="34"/>
        <v>190.31863973787145</v>
      </c>
      <c r="F337" s="18">
        <f>SUM($D$12:D337,$E$12:E337)</f>
        <v>105955.68582692141</v>
      </c>
      <c r="G337" s="18">
        <f>SUM($E$12:E337)</f>
        <v>76509.7674458737</v>
      </c>
      <c r="H337" s="31">
        <f t="shared" si="31"/>
        <v>70554.08161895233</v>
      </c>
    </row>
    <row r="338" spans="1:8" ht="15" customHeight="1">
      <c r="A338" s="29">
        <f t="shared" si="29"/>
        <v>13</v>
      </c>
      <c r="B338" s="30">
        <f t="shared" si="33"/>
        <v>326</v>
      </c>
      <c r="C338" s="18">
        <f t="shared" si="30"/>
        <v>70554.08161895233</v>
      </c>
      <c r="D338" s="18">
        <f t="shared" si="32"/>
        <v>136.064198185656</v>
      </c>
      <c r="E338" s="18">
        <f t="shared" si="34"/>
        <v>189.95329666641013</v>
      </c>
      <c r="F338" s="18">
        <f>SUM($D$12:D338,$E$12:E338)</f>
        <v>106281.70332177349</v>
      </c>
      <c r="G338" s="18">
        <f>SUM($E$12:E338)</f>
        <v>76699.72074254011</v>
      </c>
      <c r="H338" s="31">
        <f t="shared" si="31"/>
        <v>70418.01742076667</v>
      </c>
    </row>
    <row r="339" spans="1:8" ht="15" customHeight="1">
      <c r="A339" s="29">
        <f t="shared" si="29"/>
        <v>13</v>
      </c>
      <c r="B339" s="30">
        <f t="shared" si="33"/>
        <v>327</v>
      </c>
      <c r="C339" s="18">
        <f t="shared" si="30"/>
        <v>70418.01742076667</v>
      </c>
      <c r="D339" s="18">
        <f t="shared" si="32"/>
        <v>136.43052487307892</v>
      </c>
      <c r="E339" s="18">
        <f t="shared" si="34"/>
        <v>189.5869699789872</v>
      </c>
      <c r="F339" s="18">
        <f>SUM($D$12:D339,$E$12:E339)</f>
        <v>106607.72081662556</v>
      </c>
      <c r="G339" s="18">
        <f>SUM($E$12:E339)</f>
        <v>76889.3077125191</v>
      </c>
      <c r="H339" s="31">
        <f t="shared" si="31"/>
        <v>70281.58689589359</v>
      </c>
    </row>
    <row r="340" spans="1:8" ht="15" customHeight="1">
      <c r="A340" s="29">
        <f t="shared" si="29"/>
        <v>13</v>
      </c>
      <c r="B340" s="30">
        <f t="shared" si="33"/>
        <v>328</v>
      </c>
      <c r="C340" s="18">
        <f t="shared" si="30"/>
        <v>70281.58689589359</v>
      </c>
      <c r="D340" s="18">
        <f t="shared" si="32"/>
        <v>136.7978378246603</v>
      </c>
      <c r="E340" s="18">
        <f t="shared" si="34"/>
        <v>189.21965702740584</v>
      </c>
      <c r="F340" s="18">
        <f>SUM($D$12:D340,$E$12:E340)</f>
        <v>106933.73831147762</v>
      </c>
      <c r="G340" s="18">
        <f>SUM($E$12:E340)</f>
        <v>77078.52736954651</v>
      </c>
      <c r="H340" s="31">
        <f t="shared" si="31"/>
        <v>70144.78905806893</v>
      </c>
    </row>
    <row r="341" spans="1:8" ht="15" customHeight="1">
      <c r="A341" s="29">
        <f t="shared" si="29"/>
        <v>13</v>
      </c>
      <c r="B341" s="30">
        <f t="shared" si="33"/>
        <v>329</v>
      </c>
      <c r="C341" s="18">
        <f t="shared" si="30"/>
        <v>70144.78905806893</v>
      </c>
      <c r="D341" s="18">
        <f t="shared" si="32"/>
        <v>137.16613969572668</v>
      </c>
      <c r="E341" s="18">
        <f t="shared" si="34"/>
        <v>188.85135515633945</v>
      </c>
      <c r="F341" s="18">
        <f>SUM($D$12:D341,$E$12:E341)</f>
        <v>107259.75580632969</v>
      </c>
      <c r="G341" s="18">
        <f>SUM($E$12:E341)</f>
        <v>77267.37872470285</v>
      </c>
      <c r="H341" s="31">
        <f t="shared" si="31"/>
        <v>70007.6229183732</v>
      </c>
    </row>
    <row r="342" spans="1:8" ht="15" customHeight="1">
      <c r="A342" s="29">
        <f t="shared" si="29"/>
        <v>13</v>
      </c>
      <c r="B342" s="30">
        <f t="shared" si="33"/>
        <v>330</v>
      </c>
      <c r="C342" s="18">
        <f t="shared" si="30"/>
        <v>70007.6229183732</v>
      </c>
      <c r="D342" s="18">
        <f t="shared" si="32"/>
        <v>137.53543314875367</v>
      </c>
      <c r="E342" s="18">
        <f t="shared" si="34"/>
        <v>188.48206170331247</v>
      </c>
      <c r="F342" s="18">
        <f>SUM($D$12:D342,$E$12:E342)</f>
        <v>107585.77330118173</v>
      </c>
      <c r="G342" s="18">
        <f>SUM($E$12:E342)</f>
        <v>77455.86078640616</v>
      </c>
      <c r="H342" s="31">
        <f t="shared" si="31"/>
        <v>69870.08748522446</v>
      </c>
    </row>
    <row r="343" spans="1:8" ht="15" customHeight="1">
      <c r="A343" s="29">
        <f t="shared" si="29"/>
        <v>13</v>
      </c>
      <c r="B343" s="30">
        <f t="shared" si="33"/>
        <v>331</v>
      </c>
      <c r="C343" s="18">
        <f t="shared" si="30"/>
        <v>69870.08748522446</v>
      </c>
      <c r="D343" s="18">
        <f t="shared" si="32"/>
        <v>137.90572085338488</v>
      </c>
      <c r="E343" s="18">
        <f t="shared" si="34"/>
        <v>188.11177399868126</v>
      </c>
      <c r="F343" s="18">
        <f>SUM($D$12:D343,$E$12:E343)</f>
        <v>107911.7907960338</v>
      </c>
      <c r="G343" s="18">
        <f>SUM($E$12:E343)</f>
        <v>77643.97256040484</v>
      </c>
      <c r="H343" s="31">
        <f t="shared" si="31"/>
        <v>69732.18176437108</v>
      </c>
    </row>
    <row r="344" spans="1:8" ht="15" customHeight="1">
      <c r="A344" s="29">
        <f t="shared" si="29"/>
        <v>13</v>
      </c>
      <c r="B344" s="30">
        <f t="shared" si="33"/>
        <v>332</v>
      </c>
      <c r="C344" s="18">
        <f t="shared" si="30"/>
        <v>69732.18176437108</v>
      </c>
      <c r="D344" s="18">
        <f t="shared" si="32"/>
        <v>138.27700548645169</v>
      </c>
      <c r="E344" s="18">
        <f t="shared" si="34"/>
        <v>187.74048936561445</v>
      </c>
      <c r="F344" s="18">
        <f>SUM($D$12:D344,$E$12:E344)</f>
        <v>108237.80829088588</v>
      </c>
      <c r="G344" s="18">
        <f>SUM($E$12:E344)</f>
        <v>77831.71304977046</v>
      </c>
      <c r="H344" s="31">
        <f t="shared" si="31"/>
        <v>69593.90475888463</v>
      </c>
    </row>
    <row r="345" spans="1:8" ht="15" customHeight="1">
      <c r="A345" s="29">
        <f t="shared" si="29"/>
        <v>13</v>
      </c>
      <c r="B345" s="30">
        <f t="shared" si="33"/>
        <v>333</v>
      </c>
      <c r="C345" s="18">
        <f t="shared" si="30"/>
        <v>69593.90475888463</v>
      </c>
      <c r="D345" s="18">
        <f t="shared" si="32"/>
        <v>138.64928973199213</v>
      </c>
      <c r="E345" s="18">
        <f t="shared" si="34"/>
        <v>187.368205120074</v>
      </c>
      <c r="F345" s="18">
        <f>SUM($D$12:D345,$E$12:E345)</f>
        <v>108563.82578573794</v>
      </c>
      <c r="G345" s="18">
        <f>SUM($E$12:E345)</f>
        <v>78019.08125489054</v>
      </c>
      <c r="H345" s="31">
        <f t="shared" si="31"/>
        <v>69455.25546915263</v>
      </c>
    </row>
    <row r="346" spans="1:8" ht="15" customHeight="1">
      <c r="A346" s="29">
        <f t="shared" si="29"/>
        <v>13</v>
      </c>
      <c r="B346" s="30">
        <f t="shared" si="33"/>
        <v>334</v>
      </c>
      <c r="C346" s="18">
        <f t="shared" si="30"/>
        <v>69455.25546915263</v>
      </c>
      <c r="D346" s="18">
        <f t="shared" si="32"/>
        <v>139.02257628127057</v>
      </c>
      <c r="E346" s="18">
        <f t="shared" si="34"/>
        <v>186.99491857079556</v>
      </c>
      <c r="F346" s="18">
        <f>SUM($D$12:D346,$E$12:E346)</f>
        <v>108889.84328059001</v>
      </c>
      <c r="G346" s="18">
        <f>SUM($E$12:E346)</f>
        <v>78206.07617346133</v>
      </c>
      <c r="H346" s="31">
        <f t="shared" si="31"/>
        <v>69316.23289287135</v>
      </c>
    </row>
    <row r="347" spans="1:8" ht="15" customHeight="1">
      <c r="A347" s="29">
        <f t="shared" si="29"/>
        <v>13</v>
      </c>
      <c r="B347" s="30">
        <f t="shared" si="33"/>
        <v>335</v>
      </c>
      <c r="C347" s="18">
        <f t="shared" si="30"/>
        <v>69316.23289287135</v>
      </c>
      <c r="D347" s="18">
        <f t="shared" si="32"/>
        <v>139.39686783279708</v>
      </c>
      <c r="E347" s="18">
        <f t="shared" si="34"/>
        <v>186.62062701926905</v>
      </c>
      <c r="F347" s="18">
        <f>SUM($D$12:D347,$E$12:E347)</f>
        <v>109215.86077544208</v>
      </c>
      <c r="G347" s="18">
        <f>SUM($E$12:E347)</f>
        <v>78392.6968004806</v>
      </c>
      <c r="H347" s="31">
        <f t="shared" si="31"/>
        <v>69176.83602503856</v>
      </c>
    </row>
    <row r="348" spans="1:8" ht="15" customHeight="1">
      <c r="A348" s="29">
        <f t="shared" si="29"/>
        <v>13</v>
      </c>
      <c r="B348" s="30">
        <f t="shared" si="33"/>
        <v>336</v>
      </c>
      <c r="C348" s="18">
        <f t="shared" si="30"/>
        <v>69176.83602503856</v>
      </c>
      <c r="D348" s="18">
        <f t="shared" si="32"/>
        <v>139.77216709234693</v>
      </c>
      <c r="E348" s="18">
        <f t="shared" si="34"/>
        <v>186.2453277597192</v>
      </c>
      <c r="F348" s="18">
        <f>SUM($D$12:D348,$E$12:E348)</f>
        <v>109541.87827029414</v>
      </c>
      <c r="G348" s="18">
        <f>SUM($E$12:E348)</f>
        <v>78578.94212824032</v>
      </c>
      <c r="H348" s="31">
        <f t="shared" si="31"/>
        <v>69037.06385794621</v>
      </c>
    </row>
    <row r="349" spans="1:8" ht="15" customHeight="1">
      <c r="A349" s="29">
        <f t="shared" si="29"/>
        <v>13</v>
      </c>
      <c r="B349" s="30">
        <f t="shared" si="33"/>
        <v>337</v>
      </c>
      <c r="C349" s="18">
        <f t="shared" si="30"/>
        <v>69037.06385794621</v>
      </c>
      <c r="D349" s="18">
        <f t="shared" si="32"/>
        <v>140.1484767729802</v>
      </c>
      <c r="E349" s="18">
        <f t="shared" si="34"/>
        <v>185.86901807908595</v>
      </c>
      <c r="F349" s="18">
        <f>SUM($D$12:D349,$E$12:E349)</f>
        <v>109867.89576514623</v>
      </c>
      <c r="G349" s="18">
        <f>SUM($E$12:E349)</f>
        <v>78764.8111463194</v>
      </c>
      <c r="H349" s="31">
        <f t="shared" si="31"/>
        <v>68896.91538117322</v>
      </c>
    </row>
    <row r="350" spans="1:8" ht="15" customHeight="1">
      <c r="A350" s="29">
        <f t="shared" si="29"/>
        <v>13</v>
      </c>
      <c r="B350" s="30">
        <f t="shared" si="33"/>
        <v>338</v>
      </c>
      <c r="C350" s="18">
        <f t="shared" si="30"/>
        <v>68896.91538117322</v>
      </c>
      <c r="D350" s="18">
        <f t="shared" si="32"/>
        <v>140.52579959506127</v>
      </c>
      <c r="E350" s="18">
        <f t="shared" si="34"/>
        <v>185.49169525700486</v>
      </c>
      <c r="F350" s="18">
        <f>SUM($D$12:D350,$E$12:E350)</f>
        <v>110193.91325999828</v>
      </c>
      <c r="G350" s="18">
        <f>SUM($E$12:E350)</f>
        <v>78950.30284157641</v>
      </c>
      <c r="H350" s="31">
        <f t="shared" si="31"/>
        <v>68756.38958157816</v>
      </c>
    </row>
    <row r="351" spans="1:8" ht="15" customHeight="1">
      <c r="A351" s="29">
        <f t="shared" si="29"/>
        <v>14</v>
      </c>
      <c r="B351" s="30">
        <f t="shared" si="33"/>
        <v>339</v>
      </c>
      <c r="C351" s="18">
        <f t="shared" si="30"/>
        <v>68756.38958157816</v>
      </c>
      <c r="D351" s="18">
        <f t="shared" si="32"/>
        <v>140.90413828627877</v>
      </c>
      <c r="E351" s="18">
        <f t="shared" si="34"/>
        <v>185.11335656578737</v>
      </c>
      <c r="F351" s="18">
        <f>SUM($D$12:D351,$E$12:E351)</f>
        <v>110519.93075485034</v>
      </c>
      <c r="G351" s="18">
        <f>SUM($E$12:E351)</f>
        <v>79135.4161981422</v>
      </c>
      <c r="H351" s="31">
        <f t="shared" si="31"/>
        <v>68615.48544329188</v>
      </c>
    </row>
    <row r="352" spans="1:8" ht="15" customHeight="1">
      <c r="A352" s="29">
        <f t="shared" si="29"/>
        <v>14</v>
      </c>
      <c r="B352" s="30">
        <f t="shared" si="33"/>
        <v>340</v>
      </c>
      <c r="C352" s="18">
        <f t="shared" si="30"/>
        <v>68615.48544329188</v>
      </c>
      <c r="D352" s="18">
        <f t="shared" si="32"/>
        <v>141.28349558166488</v>
      </c>
      <c r="E352" s="18">
        <f t="shared" si="34"/>
        <v>184.73399927040126</v>
      </c>
      <c r="F352" s="18">
        <f>SUM($D$12:D352,$E$12:E352)</f>
        <v>110845.94824970243</v>
      </c>
      <c r="G352" s="18">
        <f>SUM($E$12:E352)</f>
        <v>79320.1501974126</v>
      </c>
      <c r="H352" s="31">
        <f t="shared" si="31"/>
        <v>68474.20194771021</v>
      </c>
    </row>
    <row r="353" spans="1:8" ht="15" customHeight="1">
      <c r="A353" s="29">
        <f t="shared" si="29"/>
        <v>14</v>
      </c>
      <c r="B353" s="30">
        <f t="shared" si="33"/>
        <v>341</v>
      </c>
      <c r="C353" s="18">
        <f t="shared" si="30"/>
        <v>68474.20194771021</v>
      </c>
      <c r="D353" s="18">
        <f t="shared" si="32"/>
        <v>141.66387422361555</v>
      </c>
      <c r="E353" s="18">
        <f t="shared" si="34"/>
        <v>184.35362062845059</v>
      </c>
      <c r="F353" s="18">
        <f>SUM($D$12:D353,$E$12:E353)</f>
        <v>111171.96574455447</v>
      </c>
      <c r="G353" s="18">
        <f>SUM($E$12:E353)</f>
        <v>79504.50381804105</v>
      </c>
      <c r="H353" s="31">
        <f t="shared" si="31"/>
        <v>68332.5380734866</v>
      </c>
    </row>
    <row r="354" spans="1:8" ht="15" customHeight="1">
      <c r="A354" s="29">
        <f t="shared" si="29"/>
        <v>14</v>
      </c>
      <c r="B354" s="30">
        <f t="shared" si="33"/>
        <v>342</v>
      </c>
      <c r="C354" s="18">
        <f t="shared" si="30"/>
        <v>68332.5380734866</v>
      </c>
      <c r="D354" s="18">
        <f t="shared" si="32"/>
        <v>142.04527696190988</v>
      </c>
      <c r="E354" s="18">
        <f t="shared" si="34"/>
        <v>183.97221789015626</v>
      </c>
      <c r="F354" s="18">
        <f>SUM($D$12:D354,$E$12:E354)</f>
        <v>111497.98323940656</v>
      </c>
      <c r="G354" s="18">
        <f>SUM($E$12:E354)</f>
        <v>79688.4760359312</v>
      </c>
      <c r="H354" s="31">
        <f t="shared" si="31"/>
        <v>68190.49279652469</v>
      </c>
    </row>
    <row r="355" spans="1:8" ht="15" customHeight="1">
      <c r="A355" s="29">
        <f t="shared" si="29"/>
        <v>14</v>
      </c>
      <c r="B355" s="30">
        <f t="shared" si="33"/>
        <v>343</v>
      </c>
      <c r="C355" s="18">
        <f t="shared" si="30"/>
        <v>68190.49279652469</v>
      </c>
      <c r="D355" s="18">
        <f t="shared" si="32"/>
        <v>142.42770655373042</v>
      </c>
      <c r="E355" s="18">
        <f t="shared" si="34"/>
        <v>183.58978829833572</v>
      </c>
      <c r="F355" s="18">
        <f>SUM($D$12:D355,$E$12:E355)</f>
        <v>111824.00073425862</v>
      </c>
      <c r="G355" s="18">
        <f>SUM($E$12:E355)</f>
        <v>79872.06582422955</v>
      </c>
      <c r="H355" s="31">
        <f t="shared" si="31"/>
        <v>68048.06508997096</v>
      </c>
    </row>
    <row r="356" spans="1:8" ht="15" customHeight="1">
      <c r="A356" s="29">
        <f t="shared" si="29"/>
        <v>14</v>
      </c>
      <c r="B356" s="30">
        <f t="shared" si="33"/>
        <v>344</v>
      </c>
      <c r="C356" s="18">
        <f t="shared" si="30"/>
        <v>68048.06508997096</v>
      </c>
      <c r="D356" s="18">
        <f t="shared" si="32"/>
        <v>142.81116576368277</v>
      </c>
      <c r="E356" s="18">
        <f t="shared" si="34"/>
        <v>183.20632908838337</v>
      </c>
      <c r="F356" s="18">
        <f>SUM($D$12:D356,$E$12:E356)</f>
        <v>112150.0182291107</v>
      </c>
      <c r="G356" s="18">
        <f>SUM($E$12:E356)</f>
        <v>80055.27215331793</v>
      </c>
      <c r="H356" s="31">
        <f t="shared" si="31"/>
        <v>67905.25392420728</v>
      </c>
    </row>
    <row r="357" spans="1:8" ht="15" customHeight="1">
      <c r="A357" s="29">
        <f t="shared" si="29"/>
        <v>14</v>
      </c>
      <c r="B357" s="30">
        <f t="shared" si="33"/>
        <v>345</v>
      </c>
      <c r="C357" s="18">
        <f t="shared" si="30"/>
        <v>67905.25392420728</v>
      </c>
      <c r="D357" s="18">
        <f t="shared" si="32"/>
        <v>143.19565736381574</v>
      </c>
      <c r="E357" s="18">
        <f t="shared" si="34"/>
        <v>182.8218374882504</v>
      </c>
      <c r="F357" s="18">
        <f>SUM($D$12:D357,$E$12:E357)</f>
        <v>112476.03572396276</v>
      </c>
      <c r="G357" s="18">
        <f>SUM($E$12:E357)</f>
        <v>80238.09399080618</v>
      </c>
      <c r="H357" s="31">
        <f t="shared" si="31"/>
        <v>67762.05826684347</v>
      </c>
    </row>
    <row r="358" spans="1:8" ht="15" customHeight="1">
      <c r="A358" s="29">
        <f t="shared" si="29"/>
        <v>14</v>
      </c>
      <c r="B358" s="30">
        <f t="shared" si="33"/>
        <v>346</v>
      </c>
      <c r="C358" s="18">
        <f t="shared" si="30"/>
        <v>67762.05826684347</v>
      </c>
      <c r="D358" s="18">
        <f t="shared" si="32"/>
        <v>143.5811841336414</v>
      </c>
      <c r="E358" s="18">
        <f t="shared" si="34"/>
        <v>182.43631071842475</v>
      </c>
      <c r="F358" s="18">
        <f>SUM($D$12:D358,$E$12:E358)</f>
        <v>112802.05321881484</v>
      </c>
      <c r="G358" s="18">
        <f>SUM($E$12:E358)</f>
        <v>80420.5303015246</v>
      </c>
      <c r="H358" s="31">
        <f t="shared" si="31"/>
        <v>67618.47708270983</v>
      </c>
    </row>
    <row r="359" spans="1:8" ht="15" customHeight="1">
      <c r="A359" s="29">
        <f t="shared" si="29"/>
        <v>14</v>
      </c>
      <c r="B359" s="30">
        <f t="shared" si="33"/>
        <v>347</v>
      </c>
      <c r="C359" s="18">
        <f t="shared" si="30"/>
        <v>67618.47708270983</v>
      </c>
      <c r="D359" s="18">
        <f t="shared" si="32"/>
        <v>143.96774886015504</v>
      </c>
      <c r="E359" s="18">
        <f t="shared" si="34"/>
        <v>182.0497459919111</v>
      </c>
      <c r="F359" s="18">
        <f>SUM($D$12:D359,$E$12:E359)</f>
        <v>113128.07071366688</v>
      </c>
      <c r="G359" s="18">
        <f>SUM($E$12:E359)</f>
        <v>80602.58004751652</v>
      </c>
      <c r="H359" s="31">
        <f t="shared" si="31"/>
        <v>67474.50933384967</v>
      </c>
    </row>
    <row r="360" spans="1:8" ht="15" customHeight="1">
      <c r="A360" s="29">
        <f aca="true" t="shared" si="35" ref="A360:A423">A334+1</f>
        <v>14</v>
      </c>
      <c r="B360" s="30">
        <f t="shared" si="33"/>
        <v>348</v>
      </c>
      <c r="C360" s="18">
        <f t="shared" si="30"/>
        <v>67474.50933384967</v>
      </c>
      <c r="D360" s="18">
        <f t="shared" si="32"/>
        <v>144.3553543378555</v>
      </c>
      <c r="E360" s="18">
        <f t="shared" si="34"/>
        <v>181.66214051421065</v>
      </c>
      <c r="F360" s="18">
        <f>SUM($D$12:D360,$E$12:E360)</f>
        <v>113454.08820851895</v>
      </c>
      <c r="G360" s="18">
        <f>SUM($E$12:E360)</f>
        <v>80784.24218803072</v>
      </c>
      <c r="H360" s="31">
        <f t="shared" si="31"/>
        <v>67330.15397951182</v>
      </c>
    </row>
    <row r="361" spans="1:8" ht="15" customHeight="1">
      <c r="A361" s="29">
        <f t="shared" si="35"/>
        <v>14</v>
      </c>
      <c r="B361" s="30">
        <f t="shared" si="33"/>
        <v>349</v>
      </c>
      <c r="C361" s="18">
        <f t="shared" si="30"/>
        <v>67330.15397951182</v>
      </c>
      <c r="D361" s="18">
        <f t="shared" si="32"/>
        <v>144.74400336876508</v>
      </c>
      <c r="E361" s="18">
        <f t="shared" si="34"/>
        <v>181.27349148330106</v>
      </c>
      <c r="F361" s="18">
        <f>SUM($D$12:D361,$E$12:E361)</f>
        <v>113780.10570337102</v>
      </c>
      <c r="G361" s="18">
        <f>SUM($E$12:E361)</f>
        <v>80965.51567951402</v>
      </c>
      <c r="H361" s="31">
        <f t="shared" si="31"/>
        <v>67185.40997614306</v>
      </c>
    </row>
    <row r="362" spans="1:8" ht="15" customHeight="1">
      <c r="A362" s="29">
        <f t="shared" si="35"/>
        <v>14</v>
      </c>
      <c r="B362" s="30">
        <f t="shared" si="33"/>
        <v>350</v>
      </c>
      <c r="C362" s="18">
        <f t="shared" si="30"/>
        <v>67185.40997614306</v>
      </c>
      <c r="D362" s="18">
        <f t="shared" si="32"/>
        <v>145.1336987624502</v>
      </c>
      <c r="E362" s="18">
        <f t="shared" si="34"/>
        <v>180.88379608961594</v>
      </c>
      <c r="F362" s="18">
        <f>SUM($D$12:D362,$E$12:E362)</f>
        <v>114106.1231982231</v>
      </c>
      <c r="G362" s="18">
        <f>SUM($E$12:E362)</f>
        <v>81146.39947560364</v>
      </c>
      <c r="H362" s="31">
        <f t="shared" si="31"/>
        <v>67040.2762773806</v>
      </c>
    </row>
    <row r="363" spans="1:8" ht="15" customHeight="1">
      <c r="A363" s="29">
        <f t="shared" si="35"/>
        <v>14</v>
      </c>
      <c r="B363" s="30">
        <f t="shared" si="33"/>
        <v>351</v>
      </c>
      <c r="C363" s="18">
        <f t="shared" si="30"/>
        <v>67040.2762773806</v>
      </c>
      <c r="D363" s="18">
        <f t="shared" si="32"/>
        <v>145.5244433360414</v>
      </c>
      <c r="E363" s="18">
        <f t="shared" si="34"/>
        <v>180.49305151602474</v>
      </c>
      <c r="F363" s="18">
        <f>SUM($D$12:D363,$E$12:E363)</f>
        <v>114432.14069307515</v>
      </c>
      <c r="G363" s="18">
        <f>SUM($E$12:E363)</f>
        <v>81326.89252711966</v>
      </c>
      <c r="H363" s="31">
        <f t="shared" si="31"/>
        <v>66894.75183404457</v>
      </c>
    </row>
    <row r="364" spans="1:8" ht="15" customHeight="1">
      <c r="A364" s="29">
        <f t="shared" si="35"/>
        <v>14</v>
      </c>
      <c r="B364" s="30">
        <f t="shared" si="33"/>
        <v>352</v>
      </c>
      <c r="C364" s="18">
        <f t="shared" si="30"/>
        <v>66894.75183404457</v>
      </c>
      <c r="D364" s="18">
        <f t="shared" si="32"/>
        <v>145.91623991425382</v>
      </c>
      <c r="E364" s="18">
        <f t="shared" si="34"/>
        <v>180.1012549378123</v>
      </c>
      <c r="F364" s="18">
        <f>SUM($D$12:D364,$E$12:E364)</f>
        <v>114758.15818792721</v>
      </c>
      <c r="G364" s="18">
        <f>SUM($E$12:E364)</f>
        <v>81506.99378205747</v>
      </c>
      <c r="H364" s="31">
        <f t="shared" si="31"/>
        <v>66748.83559413032</v>
      </c>
    </row>
    <row r="365" spans="1:8" ht="15" customHeight="1">
      <c r="A365" s="29">
        <f t="shared" si="35"/>
        <v>14</v>
      </c>
      <c r="B365" s="30">
        <f t="shared" si="33"/>
        <v>353</v>
      </c>
      <c r="C365" s="18">
        <f t="shared" si="30"/>
        <v>66748.83559413032</v>
      </c>
      <c r="D365" s="18">
        <f t="shared" si="32"/>
        <v>146.30909132940758</v>
      </c>
      <c r="E365" s="18">
        <f t="shared" si="34"/>
        <v>179.70840352265856</v>
      </c>
      <c r="F365" s="18">
        <f>SUM($D$12:D365,$E$12:E365)</f>
        <v>115084.17568277927</v>
      </c>
      <c r="G365" s="18">
        <f>SUM($E$12:E365)</f>
        <v>81686.70218558013</v>
      </c>
      <c r="H365" s="31">
        <f t="shared" si="31"/>
        <v>66602.5265028009</v>
      </c>
    </row>
    <row r="366" spans="1:8" ht="15" customHeight="1">
      <c r="A366" s="29">
        <f t="shared" si="35"/>
        <v>14</v>
      </c>
      <c r="B366" s="30">
        <f t="shared" si="33"/>
        <v>354</v>
      </c>
      <c r="C366" s="18">
        <f t="shared" si="30"/>
        <v>66602.5265028009</v>
      </c>
      <c r="D366" s="18">
        <f t="shared" si="32"/>
        <v>146.70300042144834</v>
      </c>
      <c r="E366" s="18">
        <f t="shared" si="34"/>
        <v>179.3144944306178</v>
      </c>
      <c r="F366" s="18">
        <f>SUM($D$12:D366,$E$12:E366)</f>
        <v>115410.19317763134</v>
      </c>
      <c r="G366" s="18">
        <f>SUM($E$12:E366)</f>
        <v>81866.01668001074</v>
      </c>
      <c r="H366" s="31">
        <f t="shared" si="31"/>
        <v>66455.82350237946</v>
      </c>
    </row>
    <row r="367" spans="1:8" ht="15" customHeight="1">
      <c r="A367" s="29">
        <f t="shared" si="35"/>
        <v>14</v>
      </c>
      <c r="B367" s="30">
        <f t="shared" si="33"/>
        <v>355</v>
      </c>
      <c r="C367" s="18">
        <f t="shared" si="30"/>
        <v>66455.82350237946</v>
      </c>
      <c r="D367" s="18">
        <f t="shared" si="32"/>
        <v>147.09797003796757</v>
      </c>
      <c r="E367" s="18">
        <f t="shared" si="34"/>
        <v>178.91952481409857</v>
      </c>
      <c r="F367" s="18">
        <f>SUM($D$12:D367,$E$12:E367)</f>
        <v>115736.2106724834</v>
      </c>
      <c r="G367" s="18">
        <f>SUM($E$12:E367)</f>
        <v>82044.93620482484</v>
      </c>
      <c r="H367" s="31">
        <f t="shared" si="31"/>
        <v>66308.72553234149</v>
      </c>
    </row>
    <row r="368" spans="1:8" ht="15" customHeight="1">
      <c r="A368" s="29">
        <f t="shared" si="35"/>
        <v>14</v>
      </c>
      <c r="B368" s="30">
        <f t="shared" si="33"/>
        <v>356</v>
      </c>
      <c r="C368" s="18">
        <f t="shared" si="30"/>
        <v>66308.72553234149</v>
      </c>
      <c r="D368" s="18">
        <f t="shared" si="32"/>
        <v>147.49400303422368</v>
      </c>
      <c r="E368" s="18">
        <f t="shared" si="34"/>
        <v>178.52349181784246</v>
      </c>
      <c r="F368" s="18">
        <f>SUM($D$12:D368,$E$12:E368)</f>
        <v>116062.22816733547</v>
      </c>
      <c r="G368" s="18">
        <f>SUM($E$12:E368)</f>
        <v>82223.45969664269</v>
      </c>
      <c r="H368" s="31">
        <f t="shared" si="31"/>
        <v>66161.23152930726</v>
      </c>
    </row>
    <row r="369" spans="1:8" ht="15" customHeight="1">
      <c r="A369" s="29">
        <f t="shared" si="35"/>
        <v>14</v>
      </c>
      <c r="B369" s="30">
        <f t="shared" si="33"/>
        <v>357</v>
      </c>
      <c r="C369" s="18">
        <f t="shared" si="30"/>
        <v>66161.23152930726</v>
      </c>
      <c r="D369" s="18">
        <f t="shared" si="32"/>
        <v>147.89110227316198</v>
      </c>
      <c r="E369" s="18">
        <f t="shared" si="34"/>
        <v>178.12639257890416</v>
      </c>
      <c r="F369" s="18">
        <f>SUM($D$12:D369,$E$12:E369)</f>
        <v>116388.24566218755</v>
      </c>
      <c r="G369" s="18">
        <f>SUM($E$12:E369)</f>
        <v>82401.5860892216</v>
      </c>
      <c r="H369" s="31">
        <f t="shared" si="31"/>
        <v>66013.3404270341</v>
      </c>
    </row>
    <row r="370" spans="1:8" ht="15" customHeight="1">
      <c r="A370" s="29">
        <f t="shared" si="35"/>
        <v>14</v>
      </c>
      <c r="B370" s="30">
        <f t="shared" si="33"/>
        <v>358</v>
      </c>
      <c r="C370" s="18">
        <f t="shared" si="30"/>
        <v>66013.3404270341</v>
      </c>
      <c r="D370" s="18">
        <f t="shared" si="32"/>
        <v>148.28927062543585</v>
      </c>
      <c r="E370" s="18">
        <f t="shared" si="34"/>
        <v>177.7282242266303</v>
      </c>
      <c r="F370" s="18">
        <f>SUM($D$12:D370,$E$12:E370)</f>
        <v>116714.26315703963</v>
      </c>
      <c r="G370" s="18">
        <f>SUM($E$12:E370)</f>
        <v>82579.31431344824</v>
      </c>
      <c r="H370" s="31">
        <f t="shared" si="31"/>
        <v>65865.05115640866</v>
      </c>
    </row>
    <row r="371" spans="1:8" ht="15" customHeight="1">
      <c r="A371" s="29">
        <f t="shared" si="35"/>
        <v>14</v>
      </c>
      <c r="B371" s="30">
        <f t="shared" si="33"/>
        <v>359</v>
      </c>
      <c r="C371" s="18">
        <f t="shared" si="30"/>
        <v>65865.05115640866</v>
      </c>
      <c r="D371" s="18">
        <f t="shared" si="32"/>
        <v>148.68851096942743</v>
      </c>
      <c r="E371" s="18">
        <f t="shared" si="34"/>
        <v>177.3289838826387</v>
      </c>
      <c r="F371" s="18">
        <f>SUM($D$12:D371,$E$12:E371)</f>
        <v>117040.2806518917</v>
      </c>
      <c r="G371" s="18">
        <f>SUM($E$12:E371)</f>
        <v>82756.64329733088</v>
      </c>
      <c r="H371" s="31">
        <f t="shared" si="31"/>
        <v>65716.36264543924</v>
      </c>
    </row>
    <row r="372" spans="1:8" ht="15" customHeight="1">
      <c r="A372" s="29">
        <f t="shared" si="35"/>
        <v>14</v>
      </c>
      <c r="B372" s="30">
        <f t="shared" si="33"/>
        <v>360</v>
      </c>
      <c r="C372" s="18">
        <f t="shared" si="30"/>
        <v>65716.36264543924</v>
      </c>
      <c r="D372" s="18">
        <f t="shared" si="32"/>
        <v>149.08882619126817</v>
      </c>
      <c r="E372" s="18">
        <f t="shared" si="34"/>
        <v>176.92866866079797</v>
      </c>
      <c r="F372" s="18">
        <f>SUM($D$12:D372,$E$12:E372)</f>
        <v>117366.29814674376</v>
      </c>
      <c r="G372" s="18">
        <f>SUM($E$12:E372)</f>
        <v>82933.57196599168</v>
      </c>
      <c r="H372" s="31">
        <f t="shared" si="31"/>
        <v>65567.27381924797</v>
      </c>
    </row>
    <row r="373" spans="1:8" ht="15" customHeight="1">
      <c r="A373" s="29">
        <f t="shared" si="35"/>
        <v>14</v>
      </c>
      <c r="B373" s="30">
        <f t="shared" si="33"/>
        <v>361</v>
      </c>
      <c r="C373" s="18">
        <f aca="true" t="shared" si="36" ref="C373:C436">IF(H372&gt;0.5,+C372-D372,0)</f>
        <v>65567.27381924797</v>
      </c>
      <c r="D373" s="18">
        <f aca="true" t="shared" si="37" ref="D373:D436">IF(H372&gt;0.5,IF(C373&lt;$E$7,C373,$E$7-E373),0)</f>
        <v>149.49021918486002</v>
      </c>
      <c r="E373" s="18">
        <f aca="true" t="shared" si="38" ref="E373:E436">IF(H372&gt;0.5,C373*$E$4/26,0)</f>
        <v>176.5272756672061</v>
      </c>
      <c r="F373" s="18">
        <f>SUM($D$12:D373,$E$12:E373)</f>
        <v>117692.31564159584</v>
      </c>
      <c r="G373" s="18">
        <f>SUM($E$12:E373)</f>
        <v>83110.09924165889</v>
      </c>
      <c r="H373" s="31">
        <f aca="true" t="shared" si="39" ref="H373:H436">C373-D373</f>
        <v>65417.783600063114</v>
      </c>
    </row>
    <row r="374" spans="1:8" ht="15" customHeight="1">
      <c r="A374" s="29">
        <f t="shared" si="35"/>
        <v>14</v>
      </c>
      <c r="B374" s="30">
        <f t="shared" si="33"/>
        <v>362</v>
      </c>
      <c r="C374" s="18">
        <f t="shared" si="36"/>
        <v>65417.783600063114</v>
      </c>
      <c r="D374" s="18">
        <f t="shared" si="37"/>
        <v>149.89269285189621</v>
      </c>
      <c r="E374" s="18">
        <f t="shared" si="38"/>
        <v>176.12480200016992</v>
      </c>
      <c r="F374" s="18">
        <f>SUM($D$12:D374,$E$12:E374)</f>
        <v>118018.3331364479</v>
      </c>
      <c r="G374" s="18">
        <f>SUM($E$12:E374)</f>
        <v>83286.22404365905</v>
      </c>
      <c r="H374" s="31">
        <f t="shared" si="39"/>
        <v>65267.890907211215</v>
      </c>
    </row>
    <row r="375" spans="1:8" ht="15" customHeight="1">
      <c r="A375" s="29">
        <f t="shared" si="35"/>
        <v>14</v>
      </c>
      <c r="B375" s="30">
        <f t="shared" si="33"/>
        <v>363</v>
      </c>
      <c r="C375" s="18">
        <f t="shared" si="36"/>
        <v>65267.890907211215</v>
      </c>
      <c r="D375" s="18">
        <f t="shared" si="37"/>
        <v>150.29625010188207</v>
      </c>
      <c r="E375" s="18">
        <f t="shared" si="38"/>
        <v>175.72124475018407</v>
      </c>
      <c r="F375" s="18">
        <f>SUM($D$12:D375,$E$12:E375)</f>
        <v>118344.35063129995</v>
      </c>
      <c r="G375" s="18">
        <f>SUM($E$12:E375)</f>
        <v>83461.94528840923</v>
      </c>
      <c r="H375" s="31">
        <f t="shared" si="39"/>
        <v>65117.59465710933</v>
      </c>
    </row>
    <row r="376" spans="1:8" ht="15" customHeight="1">
      <c r="A376" s="29">
        <f t="shared" si="35"/>
        <v>14</v>
      </c>
      <c r="B376" s="30">
        <f t="shared" si="33"/>
        <v>364</v>
      </c>
      <c r="C376" s="18">
        <f t="shared" si="36"/>
        <v>65117.59465710933</v>
      </c>
      <c r="D376" s="18">
        <f t="shared" si="37"/>
        <v>150.70089385215638</v>
      </c>
      <c r="E376" s="18">
        <f t="shared" si="38"/>
        <v>175.31660099990975</v>
      </c>
      <c r="F376" s="18">
        <f>SUM($D$12:D376,$E$12:E376)</f>
        <v>118670.36812615203</v>
      </c>
      <c r="G376" s="18">
        <f>SUM($E$12:E376)</f>
        <v>83637.26188940914</v>
      </c>
      <c r="H376" s="31">
        <f t="shared" si="39"/>
        <v>64966.893763257176</v>
      </c>
    </row>
    <row r="377" spans="1:8" ht="15" customHeight="1">
      <c r="A377" s="29">
        <f t="shared" si="35"/>
        <v>15</v>
      </c>
      <c r="B377" s="30">
        <f t="shared" si="33"/>
        <v>365</v>
      </c>
      <c r="C377" s="18">
        <f t="shared" si="36"/>
        <v>64966.893763257176</v>
      </c>
      <c r="D377" s="18">
        <f t="shared" si="37"/>
        <v>151.10662702791217</v>
      </c>
      <c r="E377" s="18">
        <f t="shared" si="38"/>
        <v>174.91086782415397</v>
      </c>
      <c r="F377" s="18">
        <f>SUM($D$12:D377,$E$12:E377)</f>
        <v>118996.3856210041</v>
      </c>
      <c r="G377" s="18">
        <f>SUM($E$12:E377)</f>
        <v>83812.1727572333</v>
      </c>
      <c r="H377" s="31">
        <f t="shared" si="39"/>
        <v>64815.787136229264</v>
      </c>
    </row>
    <row r="378" spans="1:8" ht="15" customHeight="1">
      <c r="A378" s="29">
        <f t="shared" si="35"/>
        <v>15</v>
      </c>
      <c r="B378" s="30">
        <f t="shared" si="33"/>
        <v>366</v>
      </c>
      <c r="C378" s="18">
        <f t="shared" si="36"/>
        <v>64815.787136229264</v>
      </c>
      <c r="D378" s="18">
        <f t="shared" si="37"/>
        <v>151.51345256221808</v>
      </c>
      <c r="E378" s="18">
        <f t="shared" si="38"/>
        <v>174.50404228984806</v>
      </c>
      <c r="F378" s="18">
        <f>SUM($D$12:D378,$E$12:E378)</f>
        <v>119322.40311585616</v>
      </c>
      <c r="G378" s="18">
        <f>SUM($E$12:E378)</f>
        <v>83986.67679952315</v>
      </c>
      <c r="H378" s="31">
        <f t="shared" si="39"/>
        <v>64664.273683667045</v>
      </c>
    </row>
    <row r="379" spans="1:8" ht="15" customHeight="1">
      <c r="A379" s="29">
        <f t="shared" si="35"/>
        <v>15</v>
      </c>
      <c r="B379" s="30">
        <f t="shared" si="33"/>
        <v>367</v>
      </c>
      <c r="C379" s="18">
        <f t="shared" si="36"/>
        <v>64664.273683667045</v>
      </c>
      <c r="D379" s="18">
        <f t="shared" si="37"/>
        <v>151.92137339603948</v>
      </c>
      <c r="E379" s="18">
        <f t="shared" si="38"/>
        <v>174.09612145602665</v>
      </c>
      <c r="F379" s="18">
        <f>SUM($D$12:D379,$E$12:E379)</f>
        <v>119648.42061070821</v>
      </c>
      <c r="G379" s="18">
        <f>SUM($E$12:E379)</f>
        <v>84160.77292097917</v>
      </c>
      <c r="H379" s="31">
        <f t="shared" si="39"/>
        <v>64512.352310271</v>
      </c>
    </row>
    <row r="380" spans="1:8" ht="15" customHeight="1">
      <c r="A380" s="29">
        <f t="shared" si="35"/>
        <v>15</v>
      </c>
      <c r="B380" s="30">
        <f t="shared" si="33"/>
        <v>368</v>
      </c>
      <c r="C380" s="18">
        <f t="shared" si="36"/>
        <v>64512.352310271</v>
      </c>
      <c r="D380" s="18">
        <f t="shared" si="37"/>
        <v>152.33039247825957</v>
      </c>
      <c r="E380" s="18">
        <f t="shared" si="38"/>
        <v>173.68710237380657</v>
      </c>
      <c r="F380" s="18">
        <f>SUM($D$12:D380,$E$12:E380)</f>
        <v>119974.43810556029</v>
      </c>
      <c r="G380" s="18">
        <f>SUM($E$12:E380)</f>
        <v>84334.46002335298</v>
      </c>
      <c r="H380" s="31">
        <f t="shared" si="39"/>
        <v>64360.02191779274</v>
      </c>
    </row>
    <row r="381" spans="1:8" ht="15" customHeight="1">
      <c r="A381" s="29">
        <f t="shared" si="35"/>
        <v>15</v>
      </c>
      <c r="B381" s="30">
        <f t="shared" si="33"/>
        <v>369</v>
      </c>
      <c r="C381" s="18">
        <f t="shared" si="36"/>
        <v>64360.02191779274</v>
      </c>
      <c r="D381" s="18">
        <f t="shared" si="37"/>
        <v>152.74051276570106</v>
      </c>
      <c r="E381" s="18">
        <f t="shared" si="38"/>
        <v>173.27698208636508</v>
      </c>
      <c r="F381" s="18">
        <f>SUM($D$12:D381,$E$12:E381)</f>
        <v>120300.45560041236</v>
      </c>
      <c r="G381" s="18">
        <f>SUM($E$12:E381)</f>
        <v>84507.73700543934</v>
      </c>
      <c r="H381" s="31">
        <f t="shared" si="39"/>
        <v>64207.28140502704</v>
      </c>
    </row>
    <row r="382" spans="1:8" ht="15" customHeight="1">
      <c r="A382" s="29">
        <f t="shared" si="35"/>
        <v>15</v>
      </c>
      <c r="B382" s="30">
        <f t="shared" si="33"/>
        <v>370</v>
      </c>
      <c r="C382" s="18">
        <f t="shared" si="36"/>
        <v>64207.28140502704</v>
      </c>
      <c r="D382" s="18">
        <f t="shared" si="37"/>
        <v>153.15173722314717</v>
      </c>
      <c r="E382" s="18">
        <f t="shared" si="38"/>
        <v>172.86575762891897</v>
      </c>
      <c r="F382" s="18">
        <f>SUM($D$12:D382,$E$12:E382)</f>
        <v>120626.47309526443</v>
      </c>
      <c r="G382" s="18">
        <f>SUM($E$12:E382)</f>
        <v>84680.60276306827</v>
      </c>
      <c r="H382" s="31">
        <f t="shared" si="39"/>
        <v>64054.12966780389</v>
      </c>
    </row>
    <row r="383" spans="1:8" ht="15" customHeight="1">
      <c r="A383" s="29">
        <f t="shared" si="35"/>
        <v>15</v>
      </c>
      <c r="B383" s="30">
        <f t="shared" si="33"/>
        <v>371</v>
      </c>
      <c r="C383" s="18">
        <f t="shared" si="36"/>
        <v>64054.12966780389</v>
      </c>
      <c r="D383" s="18">
        <f t="shared" si="37"/>
        <v>153.56406882336333</v>
      </c>
      <c r="E383" s="18">
        <f t="shared" si="38"/>
        <v>172.4534260287028</v>
      </c>
      <c r="F383" s="18">
        <f>SUM($D$12:D383,$E$12:E383)</f>
        <v>120952.49059011649</v>
      </c>
      <c r="G383" s="18">
        <f>SUM($E$12:E383)</f>
        <v>84853.05618909697</v>
      </c>
      <c r="H383" s="31">
        <f t="shared" si="39"/>
        <v>63900.56559898053</v>
      </c>
    </row>
    <row r="384" spans="1:8" ht="15" customHeight="1">
      <c r="A384" s="29">
        <f t="shared" si="35"/>
        <v>15</v>
      </c>
      <c r="B384" s="30">
        <f t="shared" si="33"/>
        <v>372</v>
      </c>
      <c r="C384" s="18">
        <f t="shared" si="36"/>
        <v>63900.56559898053</v>
      </c>
      <c r="D384" s="18">
        <f t="shared" si="37"/>
        <v>153.97751054711853</v>
      </c>
      <c r="E384" s="18">
        <f t="shared" si="38"/>
        <v>172.0399843049476</v>
      </c>
      <c r="F384" s="18">
        <f>SUM($D$12:D384,$E$12:E384)</f>
        <v>121278.50808496856</v>
      </c>
      <c r="G384" s="18">
        <f>SUM($E$12:E384)</f>
        <v>85025.09617340192</v>
      </c>
      <c r="H384" s="31">
        <f t="shared" si="39"/>
        <v>63746.58808843341</v>
      </c>
    </row>
    <row r="385" spans="1:8" ht="15" customHeight="1">
      <c r="A385" s="29">
        <f t="shared" si="35"/>
        <v>15</v>
      </c>
      <c r="B385" s="30">
        <f t="shared" si="33"/>
        <v>373</v>
      </c>
      <c r="C385" s="18">
        <f t="shared" si="36"/>
        <v>63746.58808843341</v>
      </c>
      <c r="D385" s="18">
        <f t="shared" si="37"/>
        <v>154.39206538320693</v>
      </c>
      <c r="E385" s="18">
        <f t="shared" si="38"/>
        <v>171.6254294688592</v>
      </c>
      <c r="F385" s="18">
        <f>SUM($D$12:D385,$E$12:E385)</f>
        <v>121604.52557982065</v>
      </c>
      <c r="G385" s="18">
        <f>SUM($E$12:E385)</f>
        <v>85196.72160287078</v>
      </c>
      <c r="H385" s="31">
        <f t="shared" si="39"/>
        <v>63592.1960230502</v>
      </c>
    </row>
    <row r="386" spans="1:8" ht="15" customHeight="1">
      <c r="A386" s="29">
        <f t="shared" si="35"/>
        <v>15</v>
      </c>
      <c r="B386" s="30">
        <f t="shared" si="33"/>
        <v>374</v>
      </c>
      <c r="C386" s="18">
        <f t="shared" si="36"/>
        <v>63592.1960230502</v>
      </c>
      <c r="D386" s="18">
        <f t="shared" si="37"/>
        <v>154.80773632846945</v>
      </c>
      <c r="E386" s="18">
        <f t="shared" si="38"/>
        <v>171.2097585235967</v>
      </c>
      <c r="F386" s="18">
        <f>SUM($D$12:D386,$E$12:E386)</f>
        <v>121930.54307467269</v>
      </c>
      <c r="G386" s="18">
        <f>SUM($E$12:E386)</f>
        <v>85367.93136139437</v>
      </c>
      <c r="H386" s="31">
        <f t="shared" si="39"/>
        <v>63437.38828672173</v>
      </c>
    </row>
    <row r="387" spans="1:8" ht="15" customHeight="1">
      <c r="A387" s="29">
        <f t="shared" si="35"/>
        <v>15</v>
      </c>
      <c r="B387" s="30">
        <f t="shared" si="33"/>
        <v>375</v>
      </c>
      <c r="C387" s="18">
        <f t="shared" si="36"/>
        <v>63437.38828672173</v>
      </c>
      <c r="D387" s="18">
        <f t="shared" si="37"/>
        <v>155.2245263878153</v>
      </c>
      <c r="E387" s="18">
        <f t="shared" si="38"/>
        <v>170.79296846425083</v>
      </c>
      <c r="F387" s="18">
        <f>SUM($D$12:D387,$E$12:E387)</f>
        <v>122256.56056952475</v>
      </c>
      <c r="G387" s="18">
        <f>SUM($E$12:E387)</f>
        <v>85538.72432985861</v>
      </c>
      <c r="H387" s="31">
        <f t="shared" si="39"/>
        <v>63282.16376033392</v>
      </c>
    </row>
    <row r="388" spans="1:8" ht="15" customHeight="1">
      <c r="A388" s="29">
        <f t="shared" si="35"/>
        <v>15</v>
      </c>
      <c r="B388" s="30">
        <f t="shared" si="33"/>
        <v>376</v>
      </c>
      <c r="C388" s="18">
        <f t="shared" si="36"/>
        <v>63282.16376033392</v>
      </c>
      <c r="D388" s="18">
        <f t="shared" si="37"/>
        <v>155.642438574244</v>
      </c>
      <c r="E388" s="18">
        <f t="shared" si="38"/>
        <v>170.37505627782213</v>
      </c>
      <c r="F388" s="18">
        <f>SUM($D$12:D388,$E$12:E388)</f>
        <v>122582.5780643768</v>
      </c>
      <c r="G388" s="18">
        <f>SUM($E$12:E388)</f>
        <v>85709.09938613643</v>
      </c>
      <c r="H388" s="31">
        <f t="shared" si="39"/>
        <v>63126.521321759676</v>
      </c>
    </row>
    <row r="389" spans="1:8" ht="15" customHeight="1">
      <c r="A389" s="29">
        <f t="shared" si="35"/>
        <v>15</v>
      </c>
      <c r="B389" s="30">
        <f t="shared" si="33"/>
        <v>377</v>
      </c>
      <c r="C389" s="18">
        <f t="shared" si="36"/>
        <v>63126.521321759676</v>
      </c>
      <c r="D389" s="18">
        <f t="shared" si="37"/>
        <v>156.061475908867</v>
      </c>
      <c r="E389" s="18">
        <f t="shared" si="38"/>
        <v>169.95601894319913</v>
      </c>
      <c r="F389" s="18">
        <f>SUM($D$12:D389,$E$12:E389)</f>
        <v>122908.59555922887</v>
      </c>
      <c r="G389" s="18">
        <f>SUM($E$12:E389)</f>
        <v>85879.05540507962</v>
      </c>
      <c r="H389" s="31">
        <f t="shared" si="39"/>
        <v>62970.45984585081</v>
      </c>
    </row>
    <row r="390" spans="1:8" ht="15" customHeight="1">
      <c r="A390" s="29">
        <f t="shared" si="35"/>
        <v>15</v>
      </c>
      <c r="B390" s="30">
        <f t="shared" si="33"/>
        <v>378</v>
      </c>
      <c r="C390" s="18">
        <f t="shared" si="36"/>
        <v>62970.45984585081</v>
      </c>
      <c r="D390" s="18">
        <f t="shared" si="37"/>
        <v>156.4816414209293</v>
      </c>
      <c r="E390" s="18">
        <f t="shared" si="38"/>
        <v>169.53585343113684</v>
      </c>
      <c r="F390" s="18">
        <f>SUM($D$12:D390,$E$12:E390)</f>
        <v>123234.61305408092</v>
      </c>
      <c r="G390" s="18">
        <f>SUM($E$12:E390)</f>
        <v>86048.59125851076</v>
      </c>
      <c r="H390" s="31">
        <f t="shared" si="39"/>
        <v>62813.978204429884</v>
      </c>
    </row>
    <row r="391" spans="1:8" ht="15" customHeight="1">
      <c r="A391" s="29">
        <f t="shared" si="35"/>
        <v>15</v>
      </c>
      <c r="B391" s="30">
        <f t="shared" si="33"/>
        <v>379</v>
      </c>
      <c r="C391" s="18">
        <f t="shared" si="36"/>
        <v>62813.978204429884</v>
      </c>
      <c r="D391" s="18">
        <f t="shared" si="37"/>
        <v>156.9029381478318</v>
      </c>
      <c r="E391" s="18">
        <f t="shared" si="38"/>
        <v>169.11455670423433</v>
      </c>
      <c r="F391" s="18">
        <f>SUM($D$12:D391,$E$12:E391)</f>
        <v>123560.630548933</v>
      </c>
      <c r="G391" s="18">
        <f>SUM($E$12:E391)</f>
        <v>86217.705815215</v>
      </c>
      <c r="H391" s="31">
        <f t="shared" si="39"/>
        <v>62657.07526628205</v>
      </c>
    </row>
    <row r="392" spans="1:8" ht="15" customHeight="1">
      <c r="A392" s="29">
        <f t="shared" si="35"/>
        <v>15</v>
      </c>
      <c r="B392" s="30">
        <f t="shared" si="33"/>
        <v>380</v>
      </c>
      <c r="C392" s="18">
        <f t="shared" si="36"/>
        <v>62657.07526628205</v>
      </c>
      <c r="D392" s="18">
        <f t="shared" si="37"/>
        <v>157.32536913515293</v>
      </c>
      <c r="E392" s="18">
        <f t="shared" si="38"/>
        <v>168.6921257169132</v>
      </c>
      <c r="F392" s="18">
        <f>SUM($D$12:D392,$E$12:E392)</f>
        <v>123886.64804378507</v>
      </c>
      <c r="G392" s="18">
        <f>SUM($E$12:E392)</f>
        <v>86386.39794093191</v>
      </c>
      <c r="H392" s="31">
        <f t="shared" si="39"/>
        <v>62499.749897146896</v>
      </c>
    </row>
    <row r="393" spans="1:8" ht="15" customHeight="1">
      <c r="A393" s="29">
        <f t="shared" si="35"/>
        <v>15</v>
      </c>
      <c r="B393" s="30">
        <f t="shared" si="33"/>
        <v>381</v>
      </c>
      <c r="C393" s="18">
        <f t="shared" si="36"/>
        <v>62499.749897146896</v>
      </c>
      <c r="D393" s="18">
        <f t="shared" si="37"/>
        <v>157.74893743667064</v>
      </c>
      <c r="E393" s="18">
        <f t="shared" si="38"/>
        <v>168.2685574153955</v>
      </c>
      <c r="F393" s="18">
        <f>SUM($D$12:D393,$E$12:E393)</f>
        <v>124212.66553863714</v>
      </c>
      <c r="G393" s="18">
        <f>SUM($E$12:E393)</f>
        <v>86554.66649834732</v>
      </c>
      <c r="H393" s="31">
        <f t="shared" si="39"/>
        <v>62342.000959710225</v>
      </c>
    </row>
    <row r="394" spans="1:8" ht="15" customHeight="1">
      <c r="A394" s="29">
        <f t="shared" si="35"/>
        <v>15</v>
      </c>
      <c r="B394" s="30">
        <f t="shared" si="33"/>
        <v>382</v>
      </c>
      <c r="C394" s="18">
        <f t="shared" si="36"/>
        <v>62342.000959710225</v>
      </c>
      <c r="D394" s="18">
        <f t="shared" si="37"/>
        <v>158.17364611438472</v>
      </c>
      <c r="E394" s="18">
        <f t="shared" si="38"/>
        <v>167.8438487376814</v>
      </c>
      <c r="F394" s="18">
        <f>SUM($D$12:D394,$E$12:E394)</f>
        <v>124538.68303348921</v>
      </c>
      <c r="G394" s="18">
        <f>SUM($E$12:E394)</f>
        <v>86722.510347085</v>
      </c>
      <c r="H394" s="31">
        <f t="shared" si="39"/>
        <v>62183.82731359584</v>
      </c>
    </row>
    <row r="395" spans="1:8" ht="15" customHeight="1">
      <c r="A395" s="29">
        <f t="shared" si="35"/>
        <v>15</v>
      </c>
      <c r="B395" s="30">
        <f t="shared" si="33"/>
        <v>383</v>
      </c>
      <c r="C395" s="18">
        <f t="shared" si="36"/>
        <v>62183.82731359584</v>
      </c>
      <c r="D395" s="18">
        <f t="shared" si="37"/>
        <v>158.59949823853887</v>
      </c>
      <c r="E395" s="18">
        <f t="shared" si="38"/>
        <v>167.41799661352727</v>
      </c>
      <c r="F395" s="18">
        <f>SUM($D$12:D395,$E$12:E395)</f>
        <v>124864.7005283413</v>
      </c>
      <c r="G395" s="18">
        <f>SUM($E$12:E395)</f>
        <v>86889.92834369853</v>
      </c>
      <c r="H395" s="31">
        <f t="shared" si="39"/>
        <v>62025.2278153573</v>
      </c>
    </row>
    <row r="396" spans="1:8" ht="15" customHeight="1">
      <c r="A396" s="29">
        <f t="shared" si="35"/>
        <v>15</v>
      </c>
      <c r="B396" s="30">
        <f t="shared" si="33"/>
        <v>384</v>
      </c>
      <c r="C396" s="18">
        <f t="shared" si="36"/>
        <v>62025.2278153573</v>
      </c>
      <c r="D396" s="18">
        <f t="shared" si="37"/>
        <v>159.02649688764262</v>
      </c>
      <c r="E396" s="18">
        <f t="shared" si="38"/>
        <v>166.9909979644235</v>
      </c>
      <c r="F396" s="18">
        <f>SUM($D$12:D396,$E$12:E396)</f>
        <v>125190.71802319337</v>
      </c>
      <c r="G396" s="18">
        <f>SUM($E$12:E396)</f>
        <v>87056.91934166296</v>
      </c>
      <c r="H396" s="31">
        <f t="shared" si="39"/>
        <v>61866.201318469655</v>
      </c>
    </row>
    <row r="397" spans="1:8" ht="15" customHeight="1">
      <c r="A397" s="29">
        <f t="shared" si="35"/>
        <v>15</v>
      </c>
      <c r="B397" s="30">
        <f t="shared" si="33"/>
        <v>385</v>
      </c>
      <c r="C397" s="18">
        <f t="shared" si="36"/>
        <v>61866.201318469655</v>
      </c>
      <c r="D397" s="18">
        <f t="shared" si="37"/>
        <v>159.45464514849397</v>
      </c>
      <c r="E397" s="18">
        <f t="shared" si="38"/>
        <v>166.56284970357217</v>
      </c>
      <c r="F397" s="18">
        <f>SUM($D$12:D397,$E$12:E397)</f>
        <v>125516.73551804542</v>
      </c>
      <c r="G397" s="18">
        <f>SUM($E$12:E397)</f>
        <v>87223.48219136652</v>
      </c>
      <c r="H397" s="31">
        <f t="shared" si="39"/>
        <v>61706.74667332116</v>
      </c>
    </row>
    <row r="398" spans="1:8" ht="15" customHeight="1">
      <c r="A398" s="29">
        <f t="shared" si="35"/>
        <v>15</v>
      </c>
      <c r="B398" s="30">
        <f t="shared" si="33"/>
        <v>386</v>
      </c>
      <c r="C398" s="18">
        <f t="shared" si="36"/>
        <v>61706.74667332116</v>
      </c>
      <c r="D398" s="18">
        <f t="shared" si="37"/>
        <v>159.88394611620146</v>
      </c>
      <c r="E398" s="18">
        <f t="shared" si="38"/>
        <v>166.13354873586468</v>
      </c>
      <c r="F398" s="18">
        <f>SUM($D$12:D398,$E$12:E398)</f>
        <v>125842.75301289748</v>
      </c>
      <c r="G398" s="18">
        <f>SUM($E$12:E398)</f>
        <v>87389.61574010238</v>
      </c>
      <c r="H398" s="31">
        <f t="shared" si="39"/>
        <v>61546.86272720496</v>
      </c>
    </row>
    <row r="399" spans="1:8" ht="15" customHeight="1">
      <c r="A399" s="29">
        <f t="shared" si="35"/>
        <v>15</v>
      </c>
      <c r="B399" s="30">
        <f aca="true" t="shared" si="40" ref="B399:B462">B398+1</f>
        <v>387</v>
      </c>
      <c r="C399" s="18">
        <f t="shared" si="36"/>
        <v>61546.86272720496</v>
      </c>
      <c r="D399" s="18">
        <f t="shared" si="37"/>
        <v>160.3144028942066</v>
      </c>
      <c r="E399" s="18">
        <f t="shared" si="38"/>
        <v>165.70309195785953</v>
      </c>
      <c r="F399" s="18">
        <f>SUM($D$12:D399,$E$12:E399)</f>
        <v>126168.77050774953</v>
      </c>
      <c r="G399" s="18">
        <f>SUM($E$12:E399)</f>
        <v>87555.31883206023</v>
      </c>
      <c r="H399" s="31">
        <f t="shared" si="39"/>
        <v>61386.54832431076</v>
      </c>
    </row>
    <row r="400" spans="1:8" ht="15" customHeight="1">
      <c r="A400" s="29">
        <f t="shared" si="35"/>
        <v>15</v>
      </c>
      <c r="B400" s="30">
        <f t="shared" si="40"/>
        <v>388</v>
      </c>
      <c r="C400" s="18">
        <f t="shared" si="36"/>
        <v>61386.54832431076</v>
      </c>
      <c r="D400" s="18">
        <f t="shared" si="37"/>
        <v>160.74601859430638</v>
      </c>
      <c r="E400" s="18">
        <f t="shared" si="38"/>
        <v>165.27147625775976</v>
      </c>
      <c r="F400" s="18">
        <f>SUM($D$12:D400,$E$12:E400)</f>
        <v>126494.78800260159</v>
      </c>
      <c r="G400" s="18">
        <f>SUM($E$12:E400)</f>
        <v>87720.59030831799</v>
      </c>
      <c r="H400" s="31">
        <f t="shared" si="39"/>
        <v>61225.802305716454</v>
      </c>
    </row>
    <row r="401" spans="1:8" ht="15" customHeight="1">
      <c r="A401" s="29">
        <f t="shared" si="35"/>
        <v>15</v>
      </c>
      <c r="B401" s="30">
        <f t="shared" si="40"/>
        <v>389</v>
      </c>
      <c r="C401" s="18">
        <f t="shared" si="36"/>
        <v>61225.802305716454</v>
      </c>
      <c r="D401" s="18">
        <f t="shared" si="37"/>
        <v>161.17879633667567</v>
      </c>
      <c r="E401" s="18">
        <f t="shared" si="38"/>
        <v>164.83869851539046</v>
      </c>
      <c r="F401" s="18">
        <f>SUM($D$12:D401,$E$12:E401)</f>
        <v>126820.80549745368</v>
      </c>
      <c r="G401" s="18">
        <f>SUM($E$12:E401)</f>
        <v>87885.42900683338</v>
      </c>
      <c r="H401" s="31">
        <f t="shared" si="39"/>
        <v>61064.62350937978</v>
      </c>
    </row>
    <row r="402" spans="1:8" ht="15" customHeight="1">
      <c r="A402" s="29">
        <f t="shared" si="35"/>
        <v>15</v>
      </c>
      <c r="B402" s="30">
        <f t="shared" si="40"/>
        <v>390</v>
      </c>
      <c r="C402" s="18">
        <f t="shared" si="36"/>
        <v>61064.62350937978</v>
      </c>
      <c r="D402" s="18">
        <f t="shared" si="37"/>
        <v>161.61273924988978</v>
      </c>
      <c r="E402" s="18">
        <f t="shared" si="38"/>
        <v>164.40475560217635</v>
      </c>
      <c r="F402" s="18">
        <f>SUM($D$12:D402,$E$12:E402)</f>
        <v>127146.82299230572</v>
      </c>
      <c r="G402" s="18">
        <f>SUM($E$12:E402)</f>
        <v>88049.83376243556</v>
      </c>
      <c r="H402" s="31">
        <f t="shared" si="39"/>
        <v>60903.01077012989</v>
      </c>
    </row>
    <row r="403" spans="1:8" ht="15" customHeight="1">
      <c r="A403" s="29">
        <f t="shared" si="35"/>
        <v>16</v>
      </c>
      <c r="B403" s="30">
        <f t="shared" si="40"/>
        <v>391</v>
      </c>
      <c r="C403" s="18">
        <f t="shared" si="36"/>
        <v>60903.01077012989</v>
      </c>
      <c r="D403" s="18">
        <f t="shared" si="37"/>
        <v>162.04785047094717</v>
      </c>
      <c r="E403" s="18">
        <f t="shared" si="38"/>
        <v>163.96964438111897</v>
      </c>
      <c r="F403" s="18">
        <f>SUM($D$12:D403,$E$12:E403)</f>
        <v>127472.8404871578</v>
      </c>
      <c r="G403" s="18">
        <f>SUM($E$12:E403)</f>
        <v>88213.80340681667</v>
      </c>
      <c r="H403" s="31">
        <f t="shared" si="39"/>
        <v>60740.962919658945</v>
      </c>
    </row>
    <row r="404" spans="1:8" ht="15" customHeight="1">
      <c r="A404" s="29">
        <f t="shared" si="35"/>
        <v>16</v>
      </c>
      <c r="B404" s="30">
        <f t="shared" si="40"/>
        <v>392</v>
      </c>
      <c r="C404" s="18">
        <f t="shared" si="36"/>
        <v>60740.962919658945</v>
      </c>
      <c r="D404" s="18">
        <f t="shared" si="37"/>
        <v>162.48413314529205</v>
      </c>
      <c r="E404" s="18">
        <f t="shared" si="38"/>
        <v>163.5333617067741</v>
      </c>
      <c r="F404" s="18">
        <f>SUM($D$12:D404,$E$12:E404)</f>
        <v>127798.85798200985</v>
      </c>
      <c r="G404" s="18">
        <f>SUM($E$12:E404)</f>
        <v>88377.33676852346</v>
      </c>
      <c r="H404" s="31">
        <f t="shared" si="39"/>
        <v>60578.47878651365</v>
      </c>
    </row>
    <row r="405" spans="1:8" ht="15" customHeight="1">
      <c r="A405" s="29">
        <f t="shared" si="35"/>
        <v>16</v>
      </c>
      <c r="B405" s="30">
        <f t="shared" si="40"/>
        <v>393</v>
      </c>
      <c r="C405" s="18">
        <f t="shared" si="36"/>
        <v>60578.47878651365</v>
      </c>
      <c r="D405" s="18">
        <f t="shared" si="37"/>
        <v>162.92159042683707</v>
      </c>
      <c r="E405" s="18">
        <f t="shared" si="38"/>
        <v>163.09590442522907</v>
      </c>
      <c r="F405" s="18">
        <f>SUM($D$12:D405,$E$12:E405)</f>
        <v>128124.87547686193</v>
      </c>
      <c r="G405" s="18">
        <f>SUM($E$12:E405)</f>
        <v>88540.43267294868</v>
      </c>
      <c r="H405" s="31">
        <f t="shared" si="39"/>
        <v>60415.55719608682</v>
      </c>
    </row>
    <row r="406" spans="1:8" ht="15" customHeight="1">
      <c r="A406" s="29">
        <f t="shared" si="35"/>
        <v>16</v>
      </c>
      <c r="B406" s="30">
        <f t="shared" si="40"/>
        <v>394</v>
      </c>
      <c r="C406" s="18">
        <f t="shared" si="36"/>
        <v>60415.55719608682</v>
      </c>
      <c r="D406" s="18">
        <f t="shared" si="37"/>
        <v>163.3602254779862</v>
      </c>
      <c r="E406" s="18">
        <f t="shared" si="38"/>
        <v>162.65726937407993</v>
      </c>
      <c r="F406" s="18">
        <f>SUM($D$12:D406,$E$12:E406)</f>
        <v>128450.89297171398</v>
      </c>
      <c r="G406" s="18">
        <f>SUM($E$12:E406)</f>
        <v>88703.08994232275</v>
      </c>
      <c r="H406" s="31">
        <f t="shared" si="39"/>
        <v>60252.196970608835</v>
      </c>
    </row>
    <row r="407" spans="1:8" ht="15" customHeight="1">
      <c r="A407" s="29">
        <f t="shared" si="35"/>
        <v>16</v>
      </c>
      <c r="B407" s="30">
        <f t="shared" si="40"/>
        <v>395</v>
      </c>
      <c r="C407" s="18">
        <f t="shared" si="36"/>
        <v>60252.196970608835</v>
      </c>
      <c r="D407" s="18">
        <f t="shared" si="37"/>
        <v>163.8000414696577</v>
      </c>
      <c r="E407" s="18">
        <f t="shared" si="38"/>
        <v>162.21745338240842</v>
      </c>
      <c r="F407" s="18">
        <f>SUM($D$12:D407,$E$12:E407)</f>
        <v>128776.91046656606</v>
      </c>
      <c r="G407" s="18">
        <f>SUM($E$12:E407)</f>
        <v>88865.30739570517</v>
      </c>
      <c r="H407" s="31">
        <f t="shared" si="39"/>
        <v>60088.39692913918</v>
      </c>
    </row>
    <row r="408" spans="1:8" ht="15" customHeight="1">
      <c r="A408" s="29">
        <f t="shared" si="35"/>
        <v>16</v>
      </c>
      <c r="B408" s="30">
        <f t="shared" si="40"/>
        <v>396</v>
      </c>
      <c r="C408" s="18">
        <f t="shared" si="36"/>
        <v>60088.39692913918</v>
      </c>
      <c r="D408" s="18">
        <f t="shared" si="37"/>
        <v>164.24104158130677</v>
      </c>
      <c r="E408" s="18">
        <f t="shared" si="38"/>
        <v>161.77645327075936</v>
      </c>
      <c r="F408" s="18">
        <f>SUM($D$12:D408,$E$12:E408)</f>
        <v>129102.92796141811</v>
      </c>
      <c r="G408" s="18">
        <f>SUM($E$12:E408)</f>
        <v>89027.08384897593</v>
      </c>
      <c r="H408" s="31">
        <f t="shared" si="39"/>
        <v>59924.15588755787</v>
      </c>
    </row>
    <row r="409" spans="1:8" ht="15" customHeight="1">
      <c r="A409" s="29">
        <f t="shared" si="35"/>
        <v>16</v>
      </c>
      <c r="B409" s="30">
        <f t="shared" si="40"/>
        <v>397</v>
      </c>
      <c r="C409" s="18">
        <f t="shared" si="36"/>
        <v>59924.15588755787</v>
      </c>
      <c r="D409" s="18">
        <f t="shared" si="37"/>
        <v>164.68322900094878</v>
      </c>
      <c r="E409" s="18">
        <f t="shared" si="38"/>
        <v>161.33426585111735</v>
      </c>
      <c r="F409" s="18">
        <f>SUM($D$12:D409,$E$12:E409)</f>
        <v>129428.94545627017</v>
      </c>
      <c r="G409" s="18">
        <f>SUM($E$12:E409)</f>
        <v>89188.41811482704</v>
      </c>
      <c r="H409" s="31">
        <f t="shared" si="39"/>
        <v>59759.47265855692</v>
      </c>
    </row>
    <row r="410" spans="1:8" ht="15" customHeight="1">
      <c r="A410" s="29">
        <f t="shared" si="35"/>
        <v>16</v>
      </c>
      <c r="B410" s="30">
        <f t="shared" si="40"/>
        <v>398</v>
      </c>
      <c r="C410" s="18">
        <f t="shared" si="36"/>
        <v>59759.47265855692</v>
      </c>
      <c r="D410" s="18">
        <f t="shared" si="37"/>
        <v>165.12660692518207</v>
      </c>
      <c r="E410" s="18">
        <f t="shared" si="38"/>
        <v>160.89088792688406</v>
      </c>
      <c r="F410" s="18">
        <f>SUM($D$12:D410,$E$12:E410)</f>
        <v>129754.96295112224</v>
      </c>
      <c r="G410" s="18">
        <f>SUM($E$12:E410)</f>
        <v>89349.30900275393</v>
      </c>
      <c r="H410" s="31">
        <f t="shared" si="39"/>
        <v>59594.34605163174</v>
      </c>
    </row>
    <row r="411" spans="1:8" ht="15" customHeight="1">
      <c r="A411" s="29">
        <f t="shared" si="35"/>
        <v>16</v>
      </c>
      <c r="B411" s="30">
        <f t="shared" si="40"/>
        <v>399</v>
      </c>
      <c r="C411" s="18">
        <f t="shared" si="36"/>
        <v>59594.34605163174</v>
      </c>
      <c r="D411" s="18">
        <f t="shared" si="37"/>
        <v>165.57117855921143</v>
      </c>
      <c r="E411" s="18">
        <f t="shared" si="38"/>
        <v>160.4463162928547</v>
      </c>
      <c r="F411" s="18">
        <f>SUM($D$12:D411,$E$12:E411)</f>
        <v>130080.98044597429</v>
      </c>
      <c r="G411" s="18">
        <f>SUM($E$12:E411)</f>
        <v>89509.75531904679</v>
      </c>
      <c r="H411" s="31">
        <f t="shared" si="39"/>
        <v>59428.77487307253</v>
      </c>
    </row>
    <row r="412" spans="1:8" ht="15" customHeight="1">
      <c r="A412" s="29">
        <f t="shared" si="35"/>
        <v>16</v>
      </c>
      <c r="B412" s="30">
        <f t="shared" si="40"/>
        <v>400</v>
      </c>
      <c r="C412" s="18">
        <f t="shared" si="36"/>
        <v>59428.77487307253</v>
      </c>
      <c r="D412" s="18">
        <f t="shared" si="37"/>
        <v>166.01694711687085</v>
      </c>
      <c r="E412" s="18">
        <f t="shared" si="38"/>
        <v>160.00054773519528</v>
      </c>
      <c r="F412" s="18">
        <f>SUM($D$12:D412,$E$12:E412)</f>
        <v>130406.99794082636</v>
      </c>
      <c r="G412" s="18">
        <f>SUM($E$12:E412)</f>
        <v>89669.75586678198</v>
      </c>
      <c r="H412" s="31">
        <f t="shared" si="39"/>
        <v>59262.75792595566</v>
      </c>
    </row>
    <row r="413" spans="1:8" ht="15" customHeight="1">
      <c r="A413" s="29">
        <f t="shared" si="35"/>
        <v>16</v>
      </c>
      <c r="B413" s="30">
        <f t="shared" si="40"/>
        <v>401</v>
      </c>
      <c r="C413" s="18">
        <f t="shared" si="36"/>
        <v>59262.75792595566</v>
      </c>
      <c r="D413" s="18">
        <f t="shared" si="37"/>
        <v>166.46391582064703</v>
      </c>
      <c r="E413" s="18">
        <f t="shared" si="38"/>
        <v>159.5535790314191</v>
      </c>
      <c r="F413" s="18">
        <f>SUM($D$12:D413,$E$12:E413)</f>
        <v>130733.01543567845</v>
      </c>
      <c r="G413" s="18">
        <f>SUM($E$12:E413)</f>
        <v>89829.3094458134</v>
      </c>
      <c r="H413" s="31">
        <f t="shared" si="39"/>
        <v>59096.29401013501</v>
      </c>
    </row>
    <row r="414" spans="1:8" ht="15" customHeight="1">
      <c r="A414" s="29">
        <f t="shared" si="35"/>
        <v>16</v>
      </c>
      <c r="B414" s="30">
        <f t="shared" si="40"/>
        <v>402</v>
      </c>
      <c r="C414" s="18">
        <f t="shared" si="36"/>
        <v>59096.29401013501</v>
      </c>
      <c r="D414" s="18">
        <f t="shared" si="37"/>
        <v>166.91208790170265</v>
      </c>
      <c r="E414" s="18">
        <f t="shared" si="38"/>
        <v>159.1054069503635</v>
      </c>
      <c r="F414" s="18">
        <f>SUM($D$12:D414,$E$12:E414)</f>
        <v>131059.03293053048</v>
      </c>
      <c r="G414" s="18">
        <f>SUM($E$12:E414)</f>
        <v>89988.41485276376</v>
      </c>
      <c r="H414" s="31">
        <f t="shared" si="39"/>
        <v>58929.38192223331</v>
      </c>
    </row>
    <row r="415" spans="1:8" ht="15" customHeight="1">
      <c r="A415" s="29">
        <f t="shared" si="35"/>
        <v>16</v>
      </c>
      <c r="B415" s="30">
        <f t="shared" si="40"/>
        <v>403</v>
      </c>
      <c r="C415" s="18">
        <f t="shared" si="36"/>
        <v>58929.38192223331</v>
      </c>
      <c r="D415" s="18">
        <f t="shared" si="37"/>
        <v>167.3614665998995</v>
      </c>
      <c r="E415" s="18">
        <f t="shared" si="38"/>
        <v>158.65602825216664</v>
      </c>
      <c r="F415" s="18">
        <f>SUM($D$12:D415,$E$12:E415)</f>
        <v>131385.05042538253</v>
      </c>
      <c r="G415" s="18">
        <f>SUM($E$12:E415)</f>
        <v>90147.07088101593</v>
      </c>
      <c r="H415" s="31">
        <f t="shared" si="39"/>
        <v>58762.020455633414</v>
      </c>
    </row>
    <row r="416" spans="1:8" ht="15" customHeight="1">
      <c r="A416" s="29">
        <f t="shared" si="35"/>
        <v>16</v>
      </c>
      <c r="B416" s="30">
        <f t="shared" si="40"/>
        <v>404</v>
      </c>
      <c r="C416" s="18">
        <f t="shared" si="36"/>
        <v>58762.020455633414</v>
      </c>
      <c r="D416" s="18">
        <f t="shared" si="37"/>
        <v>167.8120551638223</v>
      </c>
      <c r="E416" s="18">
        <f t="shared" si="38"/>
        <v>158.20543968824384</v>
      </c>
      <c r="F416" s="18">
        <f>SUM($D$12:D416,$E$12:E416)</f>
        <v>131711.06792023464</v>
      </c>
      <c r="G416" s="18">
        <f>SUM($E$12:E416)</f>
        <v>90305.27632070417</v>
      </c>
      <c r="H416" s="31">
        <f t="shared" si="39"/>
        <v>58594.20840046959</v>
      </c>
    </row>
    <row r="417" spans="1:8" ht="15" customHeight="1">
      <c r="A417" s="29">
        <f t="shared" si="35"/>
        <v>16</v>
      </c>
      <c r="B417" s="30">
        <f t="shared" si="40"/>
        <v>405</v>
      </c>
      <c r="C417" s="18">
        <f t="shared" si="36"/>
        <v>58594.20840046959</v>
      </c>
      <c r="D417" s="18">
        <f t="shared" si="37"/>
        <v>168.26385685080183</v>
      </c>
      <c r="E417" s="18">
        <f t="shared" si="38"/>
        <v>157.7536380012643</v>
      </c>
      <c r="F417" s="18">
        <f>SUM($D$12:D417,$E$12:E417)</f>
        <v>132037.08541508668</v>
      </c>
      <c r="G417" s="18">
        <f>SUM($E$12:E417)</f>
        <v>90463.02995870543</v>
      </c>
      <c r="H417" s="31">
        <f t="shared" si="39"/>
        <v>58425.94454361879</v>
      </c>
    </row>
    <row r="418" spans="1:8" ht="15" customHeight="1">
      <c r="A418" s="29">
        <f t="shared" si="35"/>
        <v>16</v>
      </c>
      <c r="B418" s="30">
        <f t="shared" si="40"/>
        <v>406</v>
      </c>
      <c r="C418" s="18">
        <f t="shared" si="36"/>
        <v>58425.94454361879</v>
      </c>
      <c r="D418" s="18">
        <f t="shared" si="37"/>
        <v>168.7168749269386</v>
      </c>
      <c r="E418" s="18">
        <f t="shared" si="38"/>
        <v>157.30061992512753</v>
      </c>
      <c r="F418" s="18">
        <f>SUM($D$12:D418,$E$12:E418)</f>
        <v>132363.10290993878</v>
      </c>
      <c r="G418" s="18">
        <f>SUM($E$12:E418)</f>
        <v>90620.33057863056</v>
      </c>
      <c r="H418" s="31">
        <f t="shared" si="39"/>
        <v>58257.22766869185</v>
      </c>
    </row>
    <row r="419" spans="1:8" ht="15" customHeight="1">
      <c r="A419" s="29">
        <f t="shared" si="35"/>
        <v>16</v>
      </c>
      <c r="B419" s="30">
        <f t="shared" si="40"/>
        <v>407</v>
      </c>
      <c r="C419" s="18">
        <f t="shared" si="36"/>
        <v>58257.22766869185</v>
      </c>
      <c r="D419" s="18">
        <f t="shared" si="37"/>
        <v>169.17111266712652</v>
      </c>
      <c r="E419" s="18">
        <f t="shared" si="38"/>
        <v>156.8463821849396</v>
      </c>
      <c r="F419" s="18">
        <f>SUM($D$12:D419,$E$12:E419)</f>
        <v>132689.12040479088</v>
      </c>
      <c r="G419" s="18">
        <f>SUM($E$12:E419)</f>
        <v>90777.1769608155</v>
      </c>
      <c r="H419" s="31">
        <f t="shared" si="39"/>
        <v>58088.05655602472</v>
      </c>
    </row>
    <row r="420" spans="1:8" ht="15" customHeight="1">
      <c r="A420" s="29">
        <f t="shared" si="35"/>
        <v>16</v>
      </c>
      <c r="B420" s="30">
        <f t="shared" si="40"/>
        <v>408</v>
      </c>
      <c r="C420" s="18">
        <f t="shared" si="36"/>
        <v>58088.05655602472</v>
      </c>
      <c r="D420" s="18">
        <f t="shared" si="37"/>
        <v>169.6265733550765</v>
      </c>
      <c r="E420" s="18">
        <f t="shared" si="38"/>
        <v>156.39092149698965</v>
      </c>
      <c r="F420" s="18">
        <f>SUM($D$12:D420,$E$12:E420)</f>
        <v>133015.13789964293</v>
      </c>
      <c r="G420" s="18">
        <f>SUM($E$12:E420)</f>
        <v>90933.56788231249</v>
      </c>
      <c r="H420" s="31">
        <f t="shared" si="39"/>
        <v>57918.429982669644</v>
      </c>
    </row>
    <row r="421" spans="1:8" ht="15" customHeight="1">
      <c r="A421" s="29">
        <f t="shared" si="35"/>
        <v>16</v>
      </c>
      <c r="B421" s="30">
        <f t="shared" si="40"/>
        <v>409</v>
      </c>
      <c r="C421" s="18">
        <f t="shared" si="36"/>
        <v>57918.429982669644</v>
      </c>
      <c r="D421" s="18">
        <f t="shared" si="37"/>
        <v>170.08326028334014</v>
      </c>
      <c r="E421" s="18">
        <f t="shared" si="38"/>
        <v>155.934234568726</v>
      </c>
      <c r="F421" s="18">
        <f>SUM($D$12:D421,$E$12:E421)</f>
        <v>133341.155394495</v>
      </c>
      <c r="G421" s="18">
        <f>SUM($E$12:E421)</f>
        <v>91089.50211688122</v>
      </c>
      <c r="H421" s="31">
        <f t="shared" si="39"/>
        <v>57748.346722386304</v>
      </c>
    </row>
    <row r="422" spans="1:8" ht="15" customHeight="1">
      <c r="A422" s="29">
        <f t="shared" si="35"/>
        <v>16</v>
      </c>
      <c r="B422" s="30">
        <f t="shared" si="40"/>
        <v>410</v>
      </c>
      <c r="C422" s="18">
        <f t="shared" si="36"/>
        <v>57748.346722386304</v>
      </c>
      <c r="D422" s="18">
        <f t="shared" si="37"/>
        <v>170.54117675333376</v>
      </c>
      <c r="E422" s="18">
        <f t="shared" si="38"/>
        <v>155.47631809873238</v>
      </c>
      <c r="F422" s="18">
        <f>SUM($D$12:D422,$E$12:E422)</f>
        <v>133667.17288934707</v>
      </c>
      <c r="G422" s="18">
        <f>SUM($E$12:E422)</f>
        <v>91244.97843497996</v>
      </c>
      <c r="H422" s="31">
        <f t="shared" si="39"/>
        <v>57577.80554563297</v>
      </c>
    </row>
    <row r="423" spans="1:8" ht="15" customHeight="1">
      <c r="A423" s="29">
        <f t="shared" si="35"/>
        <v>16</v>
      </c>
      <c r="B423" s="30">
        <f t="shared" si="40"/>
        <v>411</v>
      </c>
      <c r="C423" s="18">
        <f t="shared" si="36"/>
        <v>57577.80554563297</v>
      </c>
      <c r="D423" s="18">
        <f t="shared" si="37"/>
        <v>171.00032607536198</v>
      </c>
      <c r="E423" s="18">
        <f t="shared" si="38"/>
        <v>155.01716877670415</v>
      </c>
      <c r="F423" s="18">
        <f>SUM($D$12:D423,$E$12:E423)</f>
        <v>133993.19038419914</v>
      </c>
      <c r="G423" s="18">
        <f>SUM($E$12:E423)</f>
        <v>91399.99560375666</v>
      </c>
      <c r="H423" s="31">
        <f t="shared" si="39"/>
        <v>57406.8052195576</v>
      </c>
    </row>
    <row r="424" spans="1:8" ht="15" customHeight="1">
      <c r="A424" s="29">
        <f aca="true" t="shared" si="41" ref="A424:A487">A398+1</f>
        <v>16</v>
      </c>
      <c r="B424" s="30">
        <f t="shared" si="40"/>
        <v>412</v>
      </c>
      <c r="C424" s="18">
        <f t="shared" si="36"/>
        <v>57406.8052195576</v>
      </c>
      <c r="D424" s="18">
        <f t="shared" si="37"/>
        <v>171.4607115686418</v>
      </c>
      <c r="E424" s="18">
        <f t="shared" si="38"/>
        <v>154.55678328342432</v>
      </c>
      <c r="F424" s="18">
        <f>SUM($D$12:D424,$E$12:E424)</f>
        <v>134319.20787905122</v>
      </c>
      <c r="G424" s="18">
        <f>SUM($E$12:E424)</f>
        <v>91554.55238704008</v>
      </c>
      <c r="H424" s="31">
        <f t="shared" si="39"/>
        <v>57235.34450798896</v>
      </c>
    </row>
    <row r="425" spans="1:8" ht="15" customHeight="1">
      <c r="A425" s="29">
        <f t="shared" si="41"/>
        <v>16</v>
      </c>
      <c r="B425" s="30">
        <f t="shared" si="40"/>
        <v>413</v>
      </c>
      <c r="C425" s="18">
        <f t="shared" si="36"/>
        <v>57235.34450798896</v>
      </c>
      <c r="D425" s="18">
        <f t="shared" si="37"/>
        <v>171.92233656132663</v>
      </c>
      <c r="E425" s="18">
        <f t="shared" si="38"/>
        <v>154.0951582907395</v>
      </c>
      <c r="F425" s="18">
        <f>SUM($D$12:D425,$E$12:E425)</f>
        <v>134645.22537390326</v>
      </c>
      <c r="G425" s="18">
        <f>SUM($E$12:E425)</f>
        <v>91708.64754533082</v>
      </c>
      <c r="H425" s="31">
        <f t="shared" si="39"/>
        <v>57063.42217142763</v>
      </c>
    </row>
    <row r="426" spans="1:8" ht="15" customHeight="1">
      <c r="A426" s="29">
        <f t="shared" si="41"/>
        <v>16</v>
      </c>
      <c r="B426" s="30">
        <f t="shared" si="40"/>
        <v>414</v>
      </c>
      <c r="C426" s="18">
        <f t="shared" si="36"/>
        <v>57063.42217142763</v>
      </c>
      <c r="D426" s="18">
        <f t="shared" si="37"/>
        <v>172.3852043905302</v>
      </c>
      <c r="E426" s="18">
        <f t="shared" si="38"/>
        <v>153.63229046153594</v>
      </c>
      <c r="F426" s="18">
        <f>SUM($D$12:D426,$E$12:E426)</f>
        <v>134971.2428687553</v>
      </c>
      <c r="G426" s="18">
        <f>SUM($E$12:E426)</f>
        <v>91862.27983579236</v>
      </c>
      <c r="H426" s="31">
        <f t="shared" si="39"/>
        <v>56891.0369670371</v>
      </c>
    </row>
    <row r="427" spans="1:8" ht="15" customHeight="1">
      <c r="A427" s="29">
        <f t="shared" si="41"/>
        <v>16</v>
      </c>
      <c r="B427" s="30">
        <f t="shared" si="40"/>
        <v>415</v>
      </c>
      <c r="C427" s="18">
        <f t="shared" si="36"/>
        <v>56891.0369670371</v>
      </c>
      <c r="D427" s="18">
        <f t="shared" si="37"/>
        <v>172.84931840235086</v>
      </c>
      <c r="E427" s="18">
        <f t="shared" si="38"/>
        <v>153.16817644971528</v>
      </c>
      <c r="F427" s="18">
        <f>SUM($D$12:D427,$E$12:E427)</f>
        <v>135297.26036360738</v>
      </c>
      <c r="G427" s="18">
        <f>SUM($E$12:E427)</f>
        <v>92015.44801224208</v>
      </c>
      <c r="H427" s="31">
        <f t="shared" si="39"/>
        <v>56718.18764863475</v>
      </c>
    </row>
    <row r="428" spans="1:8" ht="15" customHeight="1">
      <c r="A428" s="29">
        <f t="shared" si="41"/>
        <v>16</v>
      </c>
      <c r="B428" s="30">
        <f t="shared" si="40"/>
        <v>416</v>
      </c>
      <c r="C428" s="18">
        <f t="shared" si="36"/>
        <v>56718.18764863475</v>
      </c>
      <c r="D428" s="18">
        <f t="shared" si="37"/>
        <v>173.31468195189564</v>
      </c>
      <c r="E428" s="18">
        <f t="shared" si="38"/>
        <v>152.7028129001705</v>
      </c>
      <c r="F428" s="18">
        <f>SUM($D$12:D428,$E$12:E428)</f>
        <v>135623.27785845945</v>
      </c>
      <c r="G428" s="18">
        <f>SUM($E$12:E428)</f>
        <v>92168.15082514225</v>
      </c>
      <c r="H428" s="31">
        <f t="shared" si="39"/>
        <v>56544.87296668285</v>
      </c>
    </row>
    <row r="429" spans="1:8" ht="15" customHeight="1">
      <c r="A429" s="29">
        <f t="shared" si="41"/>
        <v>17</v>
      </c>
      <c r="B429" s="30">
        <f t="shared" si="40"/>
        <v>417</v>
      </c>
      <c r="C429" s="18">
        <f t="shared" si="36"/>
        <v>56544.87296668285</v>
      </c>
      <c r="D429" s="18">
        <f t="shared" si="37"/>
        <v>173.7812984033046</v>
      </c>
      <c r="E429" s="18">
        <f t="shared" si="38"/>
        <v>152.23619644876155</v>
      </c>
      <c r="F429" s="18">
        <f>SUM($D$12:D429,$E$12:E429)</f>
        <v>135949.29535331155</v>
      </c>
      <c r="G429" s="18">
        <f>SUM($E$12:E429)</f>
        <v>92320.38702159101</v>
      </c>
      <c r="H429" s="31">
        <f t="shared" si="39"/>
        <v>56371.09166827954</v>
      </c>
    </row>
    <row r="430" spans="1:8" ht="15" customHeight="1">
      <c r="A430" s="29">
        <f t="shared" si="41"/>
        <v>17</v>
      </c>
      <c r="B430" s="30">
        <f t="shared" si="40"/>
        <v>418</v>
      </c>
      <c r="C430" s="18">
        <f t="shared" si="36"/>
        <v>56371.09166827954</v>
      </c>
      <c r="D430" s="18">
        <f t="shared" si="37"/>
        <v>174.24917112977505</v>
      </c>
      <c r="E430" s="18">
        <f t="shared" si="38"/>
        <v>151.7683237222911</v>
      </c>
      <c r="F430" s="18">
        <f>SUM($D$12:D430,$E$12:E430)</f>
        <v>136275.31284816362</v>
      </c>
      <c r="G430" s="18">
        <f>SUM($E$12:E430)</f>
        <v>92472.15534531331</v>
      </c>
      <c r="H430" s="31">
        <f t="shared" si="39"/>
        <v>56196.842497149766</v>
      </c>
    </row>
    <row r="431" spans="1:8" ht="15" customHeight="1">
      <c r="A431" s="29">
        <f t="shared" si="41"/>
        <v>17</v>
      </c>
      <c r="B431" s="30">
        <f t="shared" si="40"/>
        <v>419</v>
      </c>
      <c r="C431" s="18">
        <f t="shared" si="36"/>
        <v>56196.842497149766</v>
      </c>
      <c r="D431" s="18">
        <f t="shared" si="37"/>
        <v>174.718303513586</v>
      </c>
      <c r="E431" s="18">
        <f t="shared" si="38"/>
        <v>151.29919133848014</v>
      </c>
      <c r="F431" s="18">
        <f>SUM($D$12:D431,$E$12:E431)</f>
        <v>136601.33034301572</v>
      </c>
      <c r="G431" s="18">
        <f>SUM($E$12:E431)</f>
        <v>92623.45453665179</v>
      </c>
      <c r="H431" s="31">
        <f t="shared" si="39"/>
        <v>56022.12419363618</v>
      </c>
    </row>
    <row r="432" spans="1:8" ht="15" customHeight="1">
      <c r="A432" s="29">
        <f t="shared" si="41"/>
        <v>17</v>
      </c>
      <c r="B432" s="30">
        <f t="shared" si="40"/>
        <v>420</v>
      </c>
      <c r="C432" s="18">
        <f t="shared" si="36"/>
        <v>56022.12419363618</v>
      </c>
      <c r="D432" s="18">
        <f t="shared" si="37"/>
        <v>175.18869894612257</v>
      </c>
      <c r="E432" s="18">
        <f t="shared" si="38"/>
        <v>150.82879590594357</v>
      </c>
      <c r="F432" s="18">
        <f>SUM($D$12:D432,$E$12:E432)</f>
        <v>136927.34783786777</v>
      </c>
      <c r="G432" s="18">
        <f>SUM($E$12:E432)</f>
        <v>92774.28333255772</v>
      </c>
      <c r="H432" s="31">
        <f t="shared" si="39"/>
        <v>55846.93549469006</v>
      </c>
    </row>
    <row r="433" spans="1:8" ht="15" customHeight="1">
      <c r="A433" s="29">
        <f t="shared" si="41"/>
        <v>17</v>
      </c>
      <c r="B433" s="30">
        <f t="shared" si="40"/>
        <v>421</v>
      </c>
      <c r="C433" s="18">
        <f t="shared" si="36"/>
        <v>55846.93549469006</v>
      </c>
      <c r="D433" s="18">
        <f t="shared" si="37"/>
        <v>175.66036082790058</v>
      </c>
      <c r="E433" s="18">
        <f t="shared" si="38"/>
        <v>150.35713402416556</v>
      </c>
      <c r="F433" s="18">
        <f>SUM($D$12:D433,$E$12:E433)</f>
        <v>137253.36533271987</v>
      </c>
      <c r="G433" s="18">
        <f>SUM($E$12:E433)</f>
        <v>92924.64046658188</v>
      </c>
      <c r="H433" s="31">
        <f t="shared" si="39"/>
        <v>55671.27513386215</v>
      </c>
    </row>
    <row r="434" spans="1:8" ht="15" customHeight="1">
      <c r="A434" s="29">
        <f t="shared" si="41"/>
        <v>17</v>
      </c>
      <c r="B434" s="30">
        <f t="shared" si="40"/>
        <v>422</v>
      </c>
      <c r="C434" s="18">
        <f t="shared" si="36"/>
        <v>55671.27513386215</v>
      </c>
      <c r="D434" s="18">
        <f t="shared" si="37"/>
        <v>176.1332925685911</v>
      </c>
      <c r="E434" s="18">
        <f t="shared" si="38"/>
        <v>149.88420228347505</v>
      </c>
      <c r="F434" s="18">
        <f>SUM($D$12:D434,$E$12:E434)</f>
        <v>137579.38282757194</v>
      </c>
      <c r="G434" s="18">
        <f>SUM($E$12:E434)</f>
        <v>93074.52466886536</v>
      </c>
      <c r="H434" s="31">
        <f t="shared" si="39"/>
        <v>55495.14184129356</v>
      </c>
    </row>
    <row r="435" spans="1:8" ht="15" customHeight="1">
      <c r="A435" s="29">
        <f t="shared" si="41"/>
        <v>17</v>
      </c>
      <c r="B435" s="30">
        <f t="shared" si="40"/>
        <v>423</v>
      </c>
      <c r="C435" s="18">
        <f t="shared" si="36"/>
        <v>55495.14184129356</v>
      </c>
      <c r="D435" s="18">
        <f t="shared" si="37"/>
        <v>176.607497587045</v>
      </c>
      <c r="E435" s="18">
        <f t="shared" si="38"/>
        <v>149.40999726502113</v>
      </c>
      <c r="F435" s="18">
        <f>SUM($D$12:D435,$E$12:E435)</f>
        <v>137905.40032242402</v>
      </c>
      <c r="G435" s="18">
        <f>SUM($E$12:E435)</f>
        <v>93223.93466613037</v>
      </c>
      <c r="H435" s="31">
        <f t="shared" si="39"/>
        <v>55318.53434370652</v>
      </c>
    </row>
    <row r="436" spans="1:8" ht="15" customHeight="1">
      <c r="A436" s="29">
        <f t="shared" si="41"/>
        <v>17</v>
      </c>
      <c r="B436" s="30">
        <f t="shared" si="40"/>
        <v>424</v>
      </c>
      <c r="C436" s="18">
        <f t="shared" si="36"/>
        <v>55318.53434370652</v>
      </c>
      <c r="D436" s="18">
        <f t="shared" si="37"/>
        <v>177.0829793113178</v>
      </c>
      <c r="E436" s="18">
        <f t="shared" si="38"/>
        <v>148.93451554074832</v>
      </c>
      <c r="F436" s="18">
        <f>SUM($D$12:D436,$E$12:E436)</f>
        <v>138231.4178172761</v>
      </c>
      <c r="G436" s="18">
        <f>SUM($E$12:E436)</f>
        <v>93372.86918167112</v>
      </c>
      <c r="H436" s="31">
        <f t="shared" si="39"/>
        <v>55141.4513643952</v>
      </c>
    </row>
    <row r="437" spans="1:8" ht="15" customHeight="1">
      <c r="A437" s="29">
        <f t="shared" si="41"/>
        <v>17</v>
      </c>
      <c r="B437" s="30">
        <f t="shared" si="40"/>
        <v>425</v>
      </c>
      <c r="C437" s="18">
        <f aca="true" t="shared" si="42" ref="C437:C500">IF(H436&gt;0.5,+C436-D436,0)</f>
        <v>55141.4513643952</v>
      </c>
      <c r="D437" s="18">
        <f aca="true" t="shared" si="43" ref="D437:D500">IF(H436&gt;0.5,IF(C437&lt;$E$7,C437,$E$7-E437),0)</f>
        <v>177.55974117869442</v>
      </c>
      <c r="E437" s="18">
        <f aca="true" t="shared" si="44" ref="E437:E500">IF(H436&gt;0.5,C437*$E$4/26,0)</f>
        <v>148.4577536733717</v>
      </c>
      <c r="F437" s="18">
        <f>SUM($D$12:D437,$E$12:E437)</f>
        <v>138557.43531212813</v>
      </c>
      <c r="G437" s="18">
        <f>SUM($E$12:E437)</f>
        <v>93521.32693534449</v>
      </c>
      <c r="H437" s="31">
        <f aca="true" t="shared" si="45" ref="H437:H500">C437-D437</f>
        <v>54963.89162321651</v>
      </c>
    </row>
    <row r="438" spans="1:8" ht="15" customHeight="1">
      <c r="A438" s="29">
        <f t="shared" si="41"/>
        <v>17</v>
      </c>
      <c r="B438" s="30">
        <f t="shared" si="40"/>
        <v>426</v>
      </c>
      <c r="C438" s="18">
        <f t="shared" si="42"/>
        <v>54963.89162321651</v>
      </c>
      <c r="D438" s="18">
        <f t="shared" si="43"/>
        <v>178.03778663571399</v>
      </c>
      <c r="E438" s="18">
        <f t="shared" si="44"/>
        <v>147.97970821635215</v>
      </c>
      <c r="F438" s="18">
        <f>SUM($D$12:D438,$E$12:E438)</f>
        <v>138883.4528069802</v>
      </c>
      <c r="G438" s="18">
        <f>SUM($E$12:E438)</f>
        <v>93669.30664356085</v>
      </c>
      <c r="H438" s="31">
        <f t="shared" si="45"/>
        <v>54785.85383658079</v>
      </c>
    </row>
    <row r="439" spans="1:8" ht="15" customHeight="1">
      <c r="A439" s="29">
        <f t="shared" si="41"/>
        <v>17</v>
      </c>
      <c r="B439" s="30">
        <f t="shared" si="40"/>
        <v>427</v>
      </c>
      <c r="C439" s="18">
        <f t="shared" si="42"/>
        <v>54785.85383658079</v>
      </c>
      <c r="D439" s="18">
        <f t="shared" si="43"/>
        <v>178.51711913819477</v>
      </c>
      <c r="E439" s="18">
        <f t="shared" si="44"/>
        <v>147.50037571387136</v>
      </c>
      <c r="F439" s="18">
        <f>SUM($D$12:D439,$E$12:E439)</f>
        <v>139209.47030183228</v>
      </c>
      <c r="G439" s="18">
        <f>SUM($E$12:E439)</f>
        <v>93816.80701927473</v>
      </c>
      <c r="H439" s="31">
        <f t="shared" si="45"/>
        <v>54607.336717442595</v>
      </c>
    </row>
    <row r="440" spans="1:8" ht="15" customHeight="1">
      <c r="A440" s="29">
        <f t="shared" si="41"/>
        <v>17</v>
      </c>
      <c r="B440" s="30">
        <f t="shared" si="40"/>
        <v>428</v>
      </c>
      <c r="C440" s="18">
        <f t="shared" si="42"/>
        <v>54607.336717442595</v>
      </c>
      <c r="D440" s="18">
        <f t="shared" si="43"/>
        <v>178.99774215125913</v>
      </c>
      <c r="E440" s="18">
        <f t="shared" si="44"/>
        <v>147.019752700807</v>
      </c>
      <c r="F440" s="18">
        <f>SUM($D$12:D440,$E$12:E440)</f>
        <v>139535.48779668435</v>
      </c>
      <c r="G440" s="18">
        <f>SUM($E$12:E440)</f>
        <v>93963.82677197554</v>
      </c>
      <c r="H440" s="31">
        <f t="shared" si="45"/>
        <v>54428.338975291335</v>
      </c>
    </row>
    <row r="441" spans="1:8" ht="15" customHeight="1">
      <c r="A441" s="29">
        <f t="shared" si="41"/>
        <v>17</v>
      </c>
      <c r="B441" s="30">
        <f t="shared" si="40"/>
        <v>429</v>
      </c>
      <c r="C441" s="18">
        <f t="shared" si="42"/>
        <v>54428.338975291335</v>
      </c>
      <c r="D441" s="18">
        <f t="shared" si="43"/>
        <v>179.47965914935867</v>
      </c>
      <c r="E441" s="18">
        <f t="shared" si="44"/>
        <v>146.53783570270747</v>
      </c>
      <c r="F441" s="18">
        <f>SUM($D$12:D441,$E$12:E441)</f>
        <v>139861.5052915364</v>
      </c>
      <c r="G441" s="18">
        <f>SUM($E$12:E441)</f>
        <v>94110.36460767825</v>
      </c>
      <c r="H441" s="31">
        <f t="shared" si="45"/>
        <v>54248.85931614198</v>
      </c>
    </row>
    <row r="442" spans="1:8" ht="15" customHeight="1">
      <c r="A442" s="29">
        <f t="shared" si="41"/>
        <v>17</v>
      </c>
      <c r="B442" s="30">
        <f t="shared" si="40"/>
        <v>430</v>
      </c>
      <c r="C442" s="18">
        <f t="shared" si="42"/>
        <v>54248.85931614198</v>
      </c>
      <c r="D442" s="18">
        <f t="shared" si="43"/>
        <v>179.96287361629925</v>
      </c>
      <c r="E442" s="18">
        <f t="shared" si="44"/>
        <v>146.0546212357669</v>
      </c>
      <c r="F442" s="18">
        <f>SUM($D$12:D442,$E$12:E442)</f>
        <v>140187.52278638846</v>
      </c>
      <c r="G442" s="18">
        <f>SUM($E$12:E442)</f>
        <v>94256.41922891402</v>
      </c>
      <c r="H442" s="31">
        <f t="shared" si="45"/>
        <v>54068.89644252568</v>
      </c>
    </row>
    <row r="443" spans="1:8" ht="15" customHeight="1">
      <c r="A443" s="29">
        <f t="shared" si="41"/>
        <v>17</v>
      </c>
      <c r="B443" s="30">
        <f t="shared" si="40"/>
        <v>431</v>
      </c>
      <c r="C443" s="18">
        <f t="shared" si="42"/>
        <v>54068.89644252568</v>
      </c>
      <c r="D443" s="18">
        <f t="shared" si="43"/>
        <v>180.44738904526622</v>
      </c>
      <c r="E443" s="18">
        <f t="shared" si="44"/>
        <v>145.57010580679992</v>
      </c>
      <c r="F443" s="18">
        <f>SUM($D$12:D443,$E$12:E443)</f>
        <v>140513.54028124054</v>
      </c>
      <c r="G443" s="18">
        <f>SUM($E$12:E443)</f>
        <v>94401.98933472081</v>
      </c>
      <c r="H443" s="31">
        <f t="shared" si="45"/>
        <v>53888.44905348041</v>
      </c>
    </row>
    <row r="444" spans="1:8" ht="15" customHeight="1">
      <c r="A444" s="29">
        <f t="shared" si="41"/>
        <v>17</v>
      </c>
      <c r="B444" s="30">
        <f t="shared" si="40"/>
        <v>432</v>
      </c>
      <c r="C444" s="18">
        <f t="shared" si="42"/>
        <v>53888.44905348041</v>
      </c>
      <c r="D444" s="18">
        <f t="shared" si="43"/>
        <v>180.93320893884962</v>
      </c>
      <c r="E444" s="18">
        <f t="shared" si="44"/>
        <v>145.08428591321652</v>
      </c>
      <c r="F444" s="18">
        <f>SUM($D$12:D444,$E$12:E444)</f>
        <v>140839.5577760926</v>
      </c>
      <c r="G444" s="18">
        <f>SUM($E$12:E444)</f>
        <v>94547.07362063402</v>
      </c>
      <c r="H444" s="31">
        <f t="shared" si="45"/>
        <v>53707.515844541565</v>
      </c>
    </row>
    <row r="445" spans="1:8" ht="15" customHeight="1">
      <c r="A445" s="29">
        <f t="shared" si="41"/>
        <v>17</v>
      </c>
      <c r="B445" s="30">
        <f t="shared" si="40"/>
        <v>433</v>
      </c>
      <c r="C445" s="18">
        <f t="shared" si="42"/>
        <v>53707.515844541565</v>
      </c>
      <c r="D445" s="18">
        <f t="shared" si="43"/>
        <v>181.4203368090696</v>
      </c>
      <c r="E445" s="18">
        <f t="shared" si="44"/>
        <v>144.59715804299654</v>
      </c>
      <c r="F445" s="18">
        <f>SUM($D$12:D445,$E$12:E445)</f>
        <v>141165.57527094468</v>
      </c>
      <c r="G445" s="18">
        <f>SUM($E$12:E445)</f>
        <v>94691.67077867701</v>
      </c>
      <c r="H445" s="31">
        <f t="shared" si="45"/>
        <v>53526.0955077325</v>
      </c>
    </row>
    <row r="446" spans="1:8" ht="15" customHeight="1">
      <c r="A446" s="29">
        <f t="shared" si="41"/>
        <v>17</v>
      </c>
      <c r="B446" s="30">
        <f t="shared" si="40"/>
        <v>434</v>
      </c>
      <c r="C446" s="18">
        <f t="shared" si="42"/>
        <v>53526.0955077325</v>
      </c>
      <c r="D446" s="18">
        <f t="shared" si="43"/>
        <v>181.9087761774017</v>
      </c>
      <c r="E446" s="18">
        <f t="shared" si="44"/>
        <v>144.10871867466443</v>
      </c>
      <c r="F446" s="18">
        <f>SUM($D$12:D446,$E$12:E446)</f>
        <v>141491.59276579673</v>
      </c>
      <c r="G446" s="18">
        <f>SUM($E$12:E446)</f>
        <v>94835.77949735167</v>
      </c>
      <c r="H446" s="31">
        <f t="shared" si="45"/>
        <v>53344.1867315551</v>
      </c>
    </row>
    <row r="447" spans="1:8" ht="15" customHeight="1">
      <c r="A447" s="29">
        <f t="shared" si="41"/>
        <v>17</v>
      </c>
      <c r="B447" s="30">
        <f t="shared" si="40"/>
        <v>435</v>
      </c>
      <c r="C447" s="18">
        <f t="shared" si="42"/>
        <v>53344.1867315551</v>
      </c>
      <c r="D447" s="18">
        <f t="shared" si="43"/>
        <v>182.39853057480238</v>
      </c>
      <c r="E447" s="18">
        <f t="shared" si="44"/>
        <v>143.61896427726376</v>
      </c>
      <c r="F447" s="18">
        <f>SUM($D$12:D447,$E$12:E447)</f>
        <v>141817.6102606488</v>
      </c>
      <c r="G447" s="18">
        <f>SUM($E$12:E447)</f>
        <v>94979.39846162894</v>
      </c>
      <c r="H447" s="31">
        <f t="shared" si="45"/>
        <v>53161.7882009803</v>
      </c>
    </row>
    <row r="448" spans="1:8" ht="15" customHeight="1">
      <c r="A448" s="29">
        <f t="shared" si="41"/>
        <v>17</v>
      </c>
      <c r="B448" s="30">
        <f t="shared" si="40"/>
        <v>436</v>
      </c>
      <c r="C448" s="18">
        <f t="shared" si="42"/>
        <v>53161.7882009803</v>
      </c>
      <c r="D448" s="18">
        <f t="shared" si="43"/>
        <v>182.88960354173454</v>
      </c>
      <c r="E448" s="18">
        <f t="shared" si="44"/>
        <v>143.1278913103316</v>
      </c>
      <c r="F448" s="18">
        <f>SUM($D$12:D448,$E$12:E448)</f>
        <v>142143.62775550087</v>
      </c>
      <c r="G448" s="18">
        <f>SUM($E$12:E448)</f>
        <v>95122.52635293927</v>
      </c>
      <c r="H448" s="31">
        <f t="shared" si="45"/>
        <v>52978.898597438565</v>
      </c>
    </row>
    <row r="449" spans="1:8" ht="15" customHeight="1">
      <c r="A449" s="29">
        <f t="shared" si="41"/>
        <v>17</v>
      </c>
      <c r="B449" s="30">
        <f t="shared" si="40"/>
        <v>437</v>
      </c>
      <c r="C449" s="18">
        <f t="shared" si="42"/>
        <v>52978.898597438565</v>
      </c>
      <c r="D449" s="18">
        <f t="shared" si="43"/>
        <v>183.38199862819306</v>
      </c>
      <c r="E449" s="18">
        <f t="shared" si="44"/>
        <v>142.63549622387308</v>
      </c>
      <c r="F449" s="18">
        <f>SUM($D$12:D449,$E$12:E449)</f>
        <v>142469.64525035297</v>
      </c>
      <c r="G449" s="18">
        <f>SUM($E$12:E449)</f>
        <v>95265.16184916314</v>
      </c>
      <c r="H449" s="31">
        <f t="shared" si="45"/>
        <v>52795.51659881037</v>
      </c>
    </row>
    <row r="450" spans="1:8" ht="15" customHeight="1">
      <c r="A450" s="29">
        <f t="shared" si="41"/>
        <v>17</v>
      </c>
      <c r="B450" s="30">
        <f t="shared" si="40"/>
        <v>438</v>
      </c>
      <c r="C450" s="18">
        <f t="shared" si="42"/>
        <v>52795.51659881037</v>
      </c>
      <c r="D450" s="18">
        <f t="shared" si="43"/>
        <v>183.87571939373052</v>
      </c>
      <c r="E450" s="18">
        <f t="shared" si="44"/>
        <v>142.14177545833562</v>
      </c>
      <c r="F450" s="18">
        <f>SUM($D$12:D450,$E$12:E450)</f>
        <v>142795.66274520502</v>
      </c>
      <c r="G450" s="18">
        <f>SUM($E$12:E450)</f>
        <v>95407.30362462148</v>
      </c>
      <c r="H450" s="31">
        <f t="shared" si="45"/>
        <v>52611.64087941664</v>
      </c>
    </row>
    <row r="451" spans="1:8" ht="15" customHeight="1">
      <c r="A451" s="29">
        <f t="shared" si="41"/>
        <v>17</v>
      </c>
      <c r="B451" s="30">
        <f t="shared" si="40"/>
        <v>439</v>
      </c>
      <c r="C451" s="18">
        <f t="shared" si="42"/>
        <v>52611.64087941664</v>
      </c>
      <c r="D451" s="18">
        <f t="shared" si="43"/>
        <v>184.37076940748284</v>
      </c>
      <c r="E451" s="18">
        <f t="shared" si="44"/>
        <v>141.6467254445833</v>
      </c>
      <c r="F451" s="18">
        <f>SUM($D$12:D451,$E$12:E451)</f>
        <v>143121.6802400571</v>
      </c>
      <c r="G451" s="18">
        <f>SUM($E$12:E451)</f>
        <v>95548.95035006606</v>
      </c>
      <c r="H451" s="31">
        <f t="shared" si="45"/>
        <v>52427.27011000916</v>
      </c>
    </row>
    <row r="452" spans="1:8" ht="15" customHeight="1">
      <c r="A452" s="29">
        <f t="shared" si="41"/>
        <v>17</v>
      </c>
      <c r="B452" s="30">
        <f t="shared" si="40"/>
        <v>440</v>
      </c>
      <c r="C452" s="18">
        <f t="shared" si="42"/>
        <v>52427.27011000916</v>
      </c>
      <c r="D452" s="18">
        <f t="shared" si="43"/>
        <v>184.8671522481953</v>
      </c>
      <c r="E452" s="18">
        <f t="shared" si="44"/>
        <v>141.15034260387083</v>
      </c>
      <c r="F452" s="18">
        <f>SUM($D$12:D452,$E$12:E452)</f>
        <v>143447.69773490916</v>
      </c>
      <c r="G452" s="18">
        <f>SUM($E$12:E452)</f>
        <v>95690.10069266993</v>
      </c>
      <c r="H452" s="31">
        <f t="shared" si="45"/>
        <v>52242.40295776096</v>
      </c>
    </row>
    <row r="453" spans="1:8" ht="15" customHeight="1">
      <c r="A453" s="29">
        <f t="shared" si="41"/>
        <v>17</v>
      </c>
      <c r="B453" s="30">
        <f t="shared" si="40"/>
        <v>441</v>
      </c>
      <c r="C453" s="18">
        <f t="shared" si="42"/>
        <v>52242.40295776096</v>
      </c>
      <c r="D453" s="18">
        <f t="shared" si="43"/>
        <v>185.36487150424816</v>
      </c>
      <c r="E453" s="18">
        <f t="shared" si="44"/>
        <v>140.65262334781798</v>
      </c>
      <c r="F453" s="18">
        <f>SUM($D$12:D453,$E$12:E453)</f>
        <v>143773.71522976126</v>
      </c>
      <c r="G453" s="18">
        <f>SUM($E$12:E453)</f>
        <v>95830.75331601776</v>
      </c>
      <c r="H453" s="31">
        <f t="shared" si="45"/>
        <v>52057.03808625671</v>
      </c>
    </row>
    <row r="454" spans="1:8" ht="15" customHeight="1">
      <c r="A454" s="29">
        <f t="shared" si="41"/>
        <v>17</v>
      </c>
      <c r="B454" s="30">
        <f t="shared" si="40"/>
        <v>442</v>
      </c>
      <c r="C454" s="18">
        <f t="shared" si="42"/>
        <v>52057.03808625671</v>
      </c>
      <c r="D454" s="18">
        <f t="shared" si="43"/>
        <v>185.86393077368268</v>
      </c>
      <c r="E454" s="18">
        <f t="shared" si="44"/>
        <v>140.15356407838345</v>
      </c>
      <c r="F454" s="18">
        <f>SUM($D$12:D454,$E$12:E454)</f>
        <v>144099.73272461334</v>
      </c>
      <c r="G454" s="18">
        <f>SUM($E$12:E454)</f>
        <v>95970.90688009614</v>
      </c>
      <c r="H454" s="31">
        <f t="shared" si="45"/>
        <v>51871.17415548303</v>
      </c>
    </row>
    <row r="455" spans="1:8" ht="15" customHeight="1">
      <c r="A455" s="29">
        <f t="shared" si="41"/>
        <v>18</v>
      </c>
      <c r="B455" s="30">
        <f t="shared" si="40"/>
        <v>443</v>
      </c>
      <c r="C455" s="18">
        <f t="shared" si="42"/>
        <v>51871.17415548303</v>
      </c>
      <c r="D455" s="18">
        <f t="shared" si="43"/>
        <v>186.3643336642272</v>
      </c>
      <c r="E455" s="18">
        <f t="shared" si="44"/>
        <v>139.65316118783895</v>
      </c>
      <c r="F455" s="18">
        <f>SUM($D$12:D455,$E$12:E455)</f>
        <v>144425.7502194654</v>
      </c>
      <c r="G455" s="18">
        <f>SUM($E$12:E455)</f>
        <v>96110.56004128398</v>
      </c>
      <c r="H455" s="31">
        <f t="shared" si="45"/>
        <v>51684.8098218188</v>
      </c>
    </row>
    <row r="456" spans="1:8" ht="15" customHeight="1">
      <c r="A456" s="29">
        <f t="shared" si="41"/>
        <v>18</v>
      </c>
      <c r="B456" s="30">
        <f t="shared" si="40"/>
        <v>444</v>
      </c>
      <c r="C456" s="18">
        <f t="shared" si="42"/>
        <v>51684.8098218188</v>
      </c>
      <c r="D456" s="18">
        <f t="shared" si="43"/>
        <v>186.86608379332318</v>
      </c>
      <c r="E456" s="18">
        <f t="shared" si="44"/>
        <v>139.15141105874295</v>
      </c>
      <c r="F456" s="18">
        <f>SUM($D$12:D456,$E$12:E456)</f>
        <v>144751.76771431745</v>
      </c>
      <c r="G456" s="18">
        <f>SUM($E$12:E456)</f>
        <v>96249.71145234273</v>
      </c>
      <c r="H456" s="31">
        <f t="shared" si="45"/>
        <v>51497.94373802548</v>
      </c>
    </row>
    <row r="457" spans="1:8" ht="15" customHeight="1">
      <c r="A457" s="29">
        <f t="shared" si="41"/>
        <v>18</v>
      </c>
      <c r="B457" s="30">
        <f t="shared" si="40"/>
        <v>445</v>
      </c>
      <c r="C457" s="18">
        <f t="shared" si="42"/>
        <v>51497.94373802548</v>
      </c>
      <c r="D457" s="18">
        <f t="shared" si="43"/>
        <v>187.36918478815136</v>
      </c>
      <c r="E457" s="18">
        <f t="shared" si="44"/>
        <v>138.64831006391478</v>
      </c>
      <c r="F457" s="18">
        <f>SUM($D$12:D457,$E$12:E457)</f>
        <v>145077.78520916952</v>
      </c>
      <c r="G457" s="18">
        <f>SUM($E$12:E457)</f>
        <v>96388.35976240665</v>
      </c>
      <c r="H457" s="31">
        <f t="shared" si="45"/>
        <v>51310.57455323733</v>
      </c>
    </row>
    <row r="458" spans="1:8" ht="15" customHeight="1">
      <c r="A458" s="29">
        <f t="shared" si="41"/>
        <v>18</v>
      </c>
      <c r="B458" s="30">
        <f t="shared" si="40"/>
        <v>446</v>
      </c>
      <c r="C458" s="18">
        <f t="shared" si="42"/>
        <v>51310.57455323733</v>
      </c>
      <c r="D458" s="18">
        <f t="shared" si="43"/>
        <v>187.8736402856579</v>
      </c>
      <c r="E458" s="18">
        <f t="shared" si="44"/>
        <v>138.14385456640824</v>
      </c>
      <c r="F458" s="18">
        <f>SUM($D$12:D458,$E$12:E458)</f>
        <v>145403.8027040216</v>
      </c>
      <c r="G458" s="18">
        <f>SUM($E$12:E458)</f>
        <v>96526.50361697306</v>
      </c>
      <c r="H458" s="31">
        <f t="shared" si="45"/>
        <v>51122.700912951674</v>
      </c>
    </row>
    <row r="459" spans="1:8" ht="15" customHeight="1">
      <c r="A459" s="29">
        <f t="shared" si="41"/>
        <v>18</v>
      </c>
      <c r="B459" s="30">
        <f t="shared" si="40"/>
        <v>447</v>
      </c>
      <c r="C459" s="18">
        <f t="shared" si="42"/>
        <v>51122.700912951674</v>
      </c>
      <c r="D459" s="18">
        <f t="shared" si="43"/>
        <v>188.37945393258084</v>
      </c>
      <c r="E459" s="18">
        <f t="shared" si="44"/>
        <v>137.6380409194853</v>
      </c>
      <c r="F459" s="18">
        <f>SUM($D$12:D459,$E$12:E459)</f>
        <v>145729.82019887367</v>
      </c>
      <c r="G459" s="18">
        <f>SUM($E$12:E459)</f>
        <v>96664.14165789254</v>
      </c>
      <c r="H459" s="31">
        <f t="shared" si="45"/>
        <v>50934.32145901909</v>
      </c>
    </row>
    <row r="460" spans="1:8" ht="15" customHeight="1">
      <c r="A460" s="29">
        <f t="shared" si="41"/>
        <v>18</v>
      </c>
      <c r="B460" s="30">
        <f t="shared" si="40"/>
        <v>448</v>
      </c>
      <c r="C460" s="18">
        <f t="shared" si="42"/>
        <v>50934.32145901909</v>
      </c>
      <c r="D460" s="18">
        <f t="shared" si="43"/>
        <v>188.88662938547625</v>
      </c>
      <c r="E460" s="18">
        <f t="shared" si="44"/>
        <v>137.13086546658988</v>
      </c>
      <c r="F460" s="18">
        <f>SUM($D$12:D460,$E$12:E460)</f>
        <v>146055.8376937257</v>
      </c>
      <c r="G460" s="18">
        <f>SUM($E$12:E460)</f>
        <v>96801.27252335913</v>
      </c>
      <c r="H460" s="31">
        <f t="shared" si="45"/>
        <v>50745.43482963362</v>
      </c>
    </row>
    <row r="461" spans="1:8" ht="15" customHeight="1">
      <c r="A461" s="29">
        <f t="shared" si="41"/>
        <v>18</v>
      </c>
      <c r="B461" s="30">
        <f t="shared" si="40"/>
        <v>449</v>
      </c>
      <c r="C461" s="18">
        <f t="shared" si="42"/>
        <v>50745.43482963362</v>
      </c>
      <c r="D461" s="18">
        <f t="shared" si="43"/>
        <v>189.39517031074485</v>
      </c>
      <c r="E461" s="18">
        <f t="shared" si="44"/>
        <v>136.6223245413213</v>
      </c>
      <c r="F461" s="18">
        <f>SUM($D$12:D461,$E$12:E461)</f>
        <v>146381.85518857779</v>
      </c>
      <c r="G461" s="18">
        <f>SUM($E$12:E461)</f>
        <v>96937.89484790046</v>
      </c>
      <c r="H461" s="31">
        <f t="shared" si="45"/>
        <v>50556.03965932287</v>
      </c>
    </row>
    <row r="462" spans="1:8" ht="15" customHeight="1">
      <c r="A462" s="29">
        <f t="shared" si="41"/>
        <v>18</v>
      </c>
      <c r="B462" s="30">
        <f t="shared" si="40"/>
        <v>450</v>
      </c>
      <c r="C462" s="18">
        <f t="shared" si="42"/>
        <v>50556.03965932287</v>
      </c>
      <c r="D462" s="18">
        <f t="shared" si="43"/>
        <v>189.9050803846584</v>
      </c>
      <c r="E462" s="18">
        <f t="shared" si="44"/>
        <v>136.11241446740775</v>
      </c>
      <c r="F462" s="18">
        <f>SUM($D$12:D462,$E$12:E462)</f>
        <v>146707.87268342986</v>
      </c>
      <c r="G462" s="18">
        <f>SUM($E$12:E462)</f>
        <v>97074.00726236787</v>
      </c>
      <c r="H462" s="31">
        <f t="shared" si="45"/>
        <v>50366.13457893822</v>
      </c>
    </row>
    <row r="463" spans="1:8" ht="15" customHeight="1">
      <c r="A463" s="29">
        <f t="shared" si="41"/>
        <v>18</v>
      </c>
      <c r="B463" s="30">
        <f aca="true" t="shared" si="46" ref="B463:B526">B462+1</f>
        <v>451</v>
      </c>
      <c r="C463" s="18">
        <f t="shared" si="42"/>
        <v>50366.13457893822</v>
      </c>
      <c r="D463" s="18">
        <f t="shared" si="43"/>
        <v>190.41636329338633</v>
      </c>
      <c r="E463" s="18">
        <f t="shared" si="44"/>
        <v>135.6011315586798</v>
      </c>
      <c r="F463" s="18">
        <f>SUM($D$12:D463,$E$12:E463)</f>
        <v>147033.89017828196</v>
      </c>
      <c r="G463" s="18">
        <f>SUM($E$12:E463)</f>
        <v>97209.60839392655</v>
      </c>
      <c r="H463" s="31">
        <f t="shared" si="45"/>
        <v>50175.71821564483</v>
      </c>
    </row>
    <row r="464" spans="1:8" ht="15" customHeight="1">
      <c r="A464" s="29">
        <f t="shared" si="41"/>
        <v>18</v>
      </c>
      <c r="B464" s="30">
        <f t="shared" si="46"/>
        <v>452</v>
      </c>
      <c r="C464" s="18">
        <f t="shared" si="42"/>
        <v>50175.71821564483</v>
      </c>
      <c r="D464" s="18">
        <f t="shared" si="43"/>
        <v>190.92902273302235</v>
      </c>
      <c r="E464" s="18">
        <f t="shared" si="44"/>
        <v>135.0884721190438</v>
      </c>
      <c r="F464" s="18">
        <f>SUM($D$12:D464,$E$12:E464)</f>
        <v>147359.907673134</v>
      </c>
      <c r="G464" s="18">
        <f>SUM($E$12:E464)</f>
        <v>97344.69686604559</v>
      </c>
      <c r="H464" s="31">
        <f t="shared" si="45"/>
        <v>49984.78919291181</v>
      </c>
    </row>
    <row r="465" spans="1:8" ht="15" customHeight="1">
      <c r="A465" s="29">
        <f t="shared" si="41"/>
        <v>18</v>
      </c>
      <c r="B465" s="30">
        <f t="shared" si="46"/>
        <v>453</v>
      </c>
      <c r="C465" s="18">
        <f t="shared" si="42"/>
        <v>49984.78919291181</v>
      </c>
      <c r="D465" s="18">
        <f t="shared" si="43"/>
        <v>191.44306240961123</v>
      </c>
      <c r="E465" s="18">
        <f t="shared" si="44"/>
        <v>134.5744324424549</v>
      </c>
      <c r="F465" s="18">
        <f>SUM($D$12:D465,$E$12:E465)</f>
        <v>147685.92516798608</v>
      </c>
      <c r="G465" s="18">
        <f>SUM($E$12:E465)</f>
        <v>97479.27129848805</v>
      </c>
      <c r="H465" s="31">
        <f t="shared" si="45"/>
        <v>49793.3461305022</v>
      </c>
    </row>
    <row r="466" spans="1:8" ht="15" customHeight="1">
      <c r="A466" s="29">
        <f t="shared" si="41"/>
        <v>18</v>
      </c>
      <c r="B466" s="30">
        <f t="shared" si="46"/>
        <v>454</v>
      </c>
      <c r="C466" s="18">
        <f t="shared" si="42"/>
        <v>49793.3461305022</v>
      </c>
      <c r="D466" s="18">
        <f t="shared" si="43"/>
        <v>191.95848603917557</v>
      </c>
      <c r="E466" s="18">
        <f t="shared" si="44"/>
        <v>134.05900881289057</v>
      </c>
      <c r="F466" s="18">
        <f>SUM($D$12:D466,$E$12:E466)</f>
        <v>148011.94266283815</v>
      </c>
      <c r="G466" s="18">
        <f>SUM($E$12:E466)</f>
        <v>97613.33030730094</v>
      </c>
      <c r="H466" s="31">
        <f t="shared" si="45"/>
        <v>49601.38764446302</v>
      </c>
    </row>
    <row r="467" spans="1:8" ht="15" customHeight="1">
      <c r="A467" s="29">
        <f t="shared" si="41"/>
        <v>18</v>
      </c>
      <c r="B467" s="30">
        <f t="shared" si="46"/>
        <v>455</v>
      </c>
      <c r="C467" s="18">
        <f t="shared" si="42"/>
        <v>49601.38764446302</v>
      </c>
      <c r="D467" s="18">
        <f t="shared" si="43"/>
        <v>192.4752973477426</v>
      </c>
      <c r="E467" s="18">
        <f t="shared" si="44"/>
        <v>133.54219750432352</v>
      </c>
      <c r="F467" s="18">
        <f>SUM($D$12:D467,$E$12:E467)</f>
        <v>148337.9601576902</v>
      </c>
      <c r="G467" s="18">
        <f>SUM($E$12:E467)</f>
        <v>97746.87250480527</v>
      </c>
      <c r="H467" s="31">
        <f t="shared" si="45"/>
        <v>49408.91234711528</v>
      </c>
    </row>
    <row r="468" spans="1:8" ht="15" customHeight="1">
      <c r="A468" s="29">
        <f t="shared" si="41"/>
        <v>18</v>
      </c>
      <c r="B468" s="30">
        <f t="shared" si="46"/>
        <v>456</v>
      </c>
      <c r="C468" s="18">
        <f t="shared" si="42"/>
        <v>49408.91234711528</v>
      </c>
      <c r="D468" s="18">
        <f t="shared" si="43"/>
        <v>192.99350007137116</v>
      </c>
      <c r="E468" s="18">
        <f t="shared" si="44"/>
        <v>133.02399478069498</v>
      </c>
      <c r="F468" s="18">
        <f>SUM($D$12:D468,$E$12:E468)</f>
        <v>148663.97765254226</v>
      </c>
      <c r="G468" s="18">
        <f>SUM($E$12:E468)</f>
        <v>97879.89649958597</v>
      </c>
      <c r="H468" s="31">
        <f t="shared" si="45"/>
        <v>49215.918847043904</v>
      </c>
    </row>
    <row r="469" spans="1:8" ht="15" customHeight="1">
      <c r="A469" s="29">
        <f t="shared" si="41"/>
        <v>18</v>
      </c>
      <c r="B469" s="30">
        <f t="shared" si="46"/>
        <v>457</v>
      </c>
      <c r="C469" s="18">
        <f t="shared" si="42"/>
        <v>49215.918847043904</v>
      </c>
      <c r="D469" s="18">
        <f t="shared" si="43"/>
        <v>193.51309795617868</v>
      </c>
      <c r="E469" s="18">
        <f t="shared" si="44"/>
        <v>132.50439689588745</v>
      </c>
      <c r="F469" s="18">
        <f>SUM($D$12:D469,$E$12:E469)</f>
        <v>148989.9951473943</v>
      </c>
      <c r="G469" s="18">
        <f>SUM($E$12:E469)</f>
        <v>98012.40089648186</v>
      </c>
      <c r="H469" s="31">
        <f t="shared" si="45"/>
        <v>49022.405749087724</v>
      </c>
    </row>
    <row r="470" spans="1:8" ht="15" customHeight="1">
      <c r="A470" s="29">
        <f t="shared" si="41"/>
        <v>18</v>
      </c>
      <c r="B470" s="30">
        <f t="shared" si="46"/>
        <v>458</v>
      </c>
      <c r="C470" s="18">
        <f t="shared" si="42"/>
        <v>49022.405749087724</v>
      </c>
      <c r="D470" s="18">
        <f t="shared" si="43"/>
        <v>194.0340947583684</v>
      </c>
      <c r="E470" s="18">
        <f t="shared" si="44"/>
        <v>131.98340009369772</v>
      </c>
      <c r="F470" s="18">
        <f>SUM($D$12:D470,$E$12:E470)</f>
        <v>149316.01264224638</v>
      </c>
      <c r="G470" s="18">
        <f>SUM($E$12:E470)</f>
        <v>98144.38429657556</v>
      </c>
      <c r="H470" s="31">
        <f t="shared" si="45"/>
        <v>48828.371654329356</v>
      </c>
    </row>
    <row r="471" spans="1:8" ht="15" customHeight="1">
      <c r="A471" s="29">
        <f t="shared" si="41"/>
        <v>18</v>
      </c>
      <c r="B471" s="30">
        <f t="shared" si="46"/>
        <v>459</v>
      </c>
      <c r="C471" s="18">
        <f t="shared" si="42"/>
        <v>48828.371654329356</v>
      </c>
      <c r="D471" s="18">
        <f t="shared" si="43"/>
        <v>194.55649424425633</v>
      </c>
      <c r="E471" s="18">
        <f t="shared" si="44"/>
        <v>131.4610006078098</v>
      </c>
      <c r="F471" s="18">
        <f>SUM($D$12:D471,$E$12:E471)</f>
        <v>149642.03013709845</v>
      </c>
      <c r="G471" s="18">
        <f>SUM($E$12:E471)</f>
        <v>98275.84529718338</v>
      </c>
      <c r="H471" s="31">
        <f t="shared" si="45"/>
        <v>48633.8151600851</v>
      </c>
    </row>
    <row r="472" spans="1:8" ht="15" customHeight="1">
      <c r="A472" s="29">
        <f t="shared" si="41"/>
        <v>18</v>
      </c>
      <c r="B472" s="30">
        <f t="shared" si="46"/>
        <v>460</v>
      </c>
      <c r="C472" s="18">
        <f t="shared" si="42"/>
        <v>48633.8151600851</v>
      </c>
      <c r="D472" s="18">
        <f t="shared" si="43"/>
        <v>195.08030019029854</v>
      </c>
      <c r="E472" s="18">
        <f t="shared" si="44"/>
        <v>130.9371946617676</v>
      </c>
      <c r="F472" s="18">
        <f>SUM($D$12:D472,$E$12:E472)</f>
        <v>149968.0476319505</v>
      </c>
      <c r="G472" s="18">
        <f>SUM($E$12:E472)</f>
        <v>98406.78249184514</v>
      </c>
      <c r="H472" s="31">
        <f t="shared" si="45"/>
        <v>48438.7348598948</v>
      </c>
    </row>
    <row r="473" spans="1:8" ht="15" customHeight="1">
      <c r="A473" s="29">
        <f t="shared" si="41"/>
        <v>18</v>
      </c>
      <c r="B473" s="30">
        <f t="shared" si="46"/>
        <v>461</v>
      </c>
      <c r="C473" s="18">
        <f t="shared" si="42"/>
        <v>48438.7348598948</v>
      </c>
      <c r="D473" s="18">
        <f t="shared" si="43"/>
        <v>195.60551638311858</v>
      </c>
      <c r="E473" s="18">
        <f t="shared" si="44"/>
        <v>130.41197846894755</v>
      </c>
      <c r="F473" s="18">
        <f>SUM($D$12:D473,$E$12:E473)</f>
        <v>150294.06512680254</v>
      </c>
      <c r="G473" s="18">
        <f>SUM($E$12:E473)</f>
        <v>98537.19447031409</v>
      </c>
      <c r="H473" s="31">
        <f t="shared" si="45"/>
        <v>48243.12934351168</v>
      </c>
    </row>
    <row r="474" spans="1:8" ht="15" customHeight="1">
      <c r="A474" s="29">
        <f t="shared" si="41"/>
        <v>18</v>
      </c>
      <c r="B474" s="30">
        <f t="shared" si="46"/>
        <v>462</v>
      </c>
      <c r="C474" s="18">
        <f t="shared" si="42"/>
        <v>48243.12934351168</v>
      </c>
      <c r="D474" s="18">
        <f t="shared" si="43"/>
        <v>196.13214661953467</v>
      </c>
      <c r="E474" s="18">
        <f t="shared" si="44"/>
        <v>129.88534823253147</v>
      </c>
      <c r="F474" s="18">
        <f>SUM($D$12:D474,$E$12:E474)</f>
        <v>150620.0826216546</v>
      </c>
      <c r="G474" s="18">
        <f>SUM($E$12:E474)</f>
        <v>98667.07981854663</v>
      </c>
      <c r="H474" s="31">
        <f t="shared" si="45"/>
        <v>48046.997196892145</v>
      </c>
    </row>
    <row r="475" spans="1:8" ht="15" customHeight="1">
      <c r="A475" s="29">
        <f t="shared" si="41"/>
        <v>18</v>
      </c>
      <c r="B475" s="30">
        <f t="shared" si="46"/>
        <v>463</v>
      </c>
      <c r="C475" s="18">
        <f t="shared" si="42"/>
        <v>48046.997196892145</v>
      </c>
      <c r="D475" s="18">
        <f t="shared" si="43"/>
        <v>196.66019470658728</v>
      </c>
      <c r="E475" s="18">
        <f t="shared" si="44"/>
        <v>129.35730014547886</v>
      </c>
      <c r="F475" s="18">
        <f>SUM($D$12:D475,$E$12:E475)</f>
        <v>150946.10011650668</v>
      </c>
      <c r="G475" s="18">
        <f>SUM($E$12:E475)</f>
        <v>98796.4371186921</v>
      </c>
      <c r="H475" s="31">
        <f t="shared" si="45"/>
        <v>47850.33700218556</v>
      </c>
    </row>
    <row r="476" spans="1:8" ht="15" customHeight="1">
      <c r="A476" s="29">
        <f t="shared" si="41"/>
        <v>18</v>
      </c>
      <c r="B476" s="30">
        <f t="shared" si="46"/>
        <v>464</v>
      </c>
      <c r="C476" s="18">
        <f t="shared" si="42"/>
        <v>47850.33700218556</v>
      </c>
      <c r="D476" s="18">
        <f t="shared" si="43"/>
        <v>197.18966446156654</v>
      </c>
      <c r="E476" s="18">
        <f t="shared" si="44"/>
        <v>128.8278303904996</v>
      </c>
      <c r="F476" s="18">
        <f>SUM($D$12:D476,$E$12:E476)</f>
        <v>151272.11761135873</v>
      </c>
      <c r="G476" s="18">
        <f>SUM($E$12:E476)</f>
        <v>98925.2649490826</v>
      </c>
      <c r="H476" s="31">
        <f t="shared" si="45"/>
        <v>47653.14733772399</v>
      </c>
    </row>
    <row r="477" spans="1:8" ht="15" customHeight="1">
      <c r="A477" s="29">
        <f t="shared" si="41"/>
        <v>18</v>
      </c>
      <c r="B477" s="30">
        <f t="shared" si="46"/>
        <v>465</v>
      </c>
      <c r="C477" s="18">
        <f t="shared" si="42"/>
        <v>47653.14733772399</v>
      </c>
      <c r="D477" s="18">
        <f t="shared" si="43"/>
        <v>197.72055971204</v>
      </c>
      <c r="E477" s="18">
        <f t="shared" si="44"/>
        <v>128.29693514002614</v>
      </c>
      <c r="F477" s="18">
        <f>SUM($D$12:D477,$E$12:E477)</f>
        <v>151598.13510621083</v>
      </c>
      <c r="G477" s="18">
        <f>SUM($E$12:E477)</f>
        <v>99053.56188422262</v>
      </c>
      <c r="H477" s="31">
        <f t="shared" si="45"/>
        <v>47455.42677801195</v>
      </c>
    </row>
    <row r="478" spans="1:8" ht="15" customHeight="1">
      <c r="A478" s="29">
        <f t="shared" si="41"/>
        <v>18</v>
      </c>
      <c r="B478" s="30">
        <f t="shared" si="46"/>
        <v>466</v>
      </c>
      <c r="C478" s="18">
        <f t="shared" si="42"/>
        <v>47455.42677801195</v>
      </c>
      <c r="D478" s="18">
        <f t="shared" si="43"/>
        <v>198.2528842958801</v>
      </c>
      <c r="E478" s="18">
        <f t="shared" si="44"/>
        <v>127.76461055618603</v>
      </c>
      <c r="F478" s="18">
        <f>SUM($D$12:D478,$E$12:E478)</f>
        <v>151924.1526010629</v>
      </c>
      <c r="G478" s="18">
        <f>SUM($E$12:E478)</f>
        <v>99181.32649477881</v>
      </c>
      <c r="H478" s="31">
        <f t="shared" si="45"/>
        <v>47257.17389371607</v>
      </c>
    </row>
    <row r="479" spans="1:8" ht="15" customHeight="1">
      <c r="A479" s="29">
        <f t="shared" si="41"/>
        <v>18</v>
      </c>
      <c r="B479" s="30">
        <f t="shared" si="46"/>
        <v>467</v>
      </c>
      <c r="C479" s="18">
        <f t="shared" si="42"/>
        <v>47257.17389371607</v>
      </c>
      <c r="D479" s="18">
        <f t="shared" si="43"/>
        <v>198.7866420612921</v>
      </c>
      <c r="E479" s="18">
        <f t="shared" si="44"/>
        <v>127.23085279077404</v>
      </c>
      <c r="F479" s="18">
        <f>SUM($D$12:D479,$E$12:E479)</f>
        <v>152250.17009591495</v>
      </c>
      <c r="G479" s="18">
        <f>SUM($E$12:E479)</f>
        <v>99308.55734756959</v>
      </c>
      <c r="H479" s="31">
        <f t="shared" si="45"/>
        <v>47058.38725165478</v>
      </c>
    </row>
    <row r="480" spans="1:8" ht="15" customHeight="1">
      <c r="A480" s="29">
        <f t="shared" si="41"/>
        <v>18</v>
      </c>
      <c r="B480" s="30">
        <f t="shared" si="46"/>
        <v>468</v>
      </c>
      <c r="C480" s="18">
        <f t="shared" si="42"/>
        <v>47058.38725165478</v>
      </c>
      <c r="D480" s="18">
        <f t="shared" si="43"/>
        <v>199.32183686684172</v>
      </c>
      <c r="E480" s="18">
        <f t="shared" si="44"/>
        <v>126.69565798522441</v>
      </c>
      <c r="F480" s="18">
        <f>SUM($D$12:D480,$E$12:E480)</f>
        <v>152576.18759076705</v>
      </c>
      <c r="G480" s="18">
        <f>SUM($E$12:E480)</f>
        <v>99435.25300555481</v>
      </c>
      <c r="H480" s="31">
        <f t="shared" si="45"/>
        <v>46859.06541478794</v>
      </c>
    </row>
    <row r="481" spans="1:8" ht="15" customHeight="1">
      <c r="A481" s="29">
        <f t="shared" si="41"/>
        <v>19</v>
      </c>
      <c r="B481" s="30">
        <f t="shared" si="46"/>
        <v>469</v>
      </c>
      <c r="C481" s="18">
        <f t="shared" si="42"/>
        <v>46859.06541478794</v>
      </c>
      <c r="D481" s="18">
        <f t="shared" si="43"/>
        <v>199.85847258148323</v>
      </c>
      <c r="E481" s="18">
        <f t="shared" si="44"/>
        <v>126.15902227058292</v>
      </c>
      <c r="F481" s="18">
        <f>SUM($D$12:D481,$E$12:E481)</f>
        <v>152902.2050856191</v>
      </c>
      <c r="G481" s="18">
        <f>SUM($E$12:E481)</f>
        <v>99561.4120278254</v>
      </c>
      <c r="H481" s="31">
        <f t="shared" si="45"/>
        <v>46659.20694220646</v>
      </c>
    </row>
    <row r="482" spans="1:8" ht="15" customHeight="1">
      <c r="A482" s="29">
        <f t="shared" si="41"/>
        <v>19</v>
      </c>
      <c r="B482" s="30">
        <f t="shared" si="46"/>
        <v>470</v>
      </c>
      <c r="C482" s="18">
        <f t="shared" si="42"/>
        <v>46659.20694220646</v>
      </c>
      <c r="D482" s="18">
        <f t="shared" si="43"/>
        <v>200.3965530845872</v>
      </c>
      <c r="E482" s="18">
        <f t="shared" si="44"/>
        <v>125.62094176747895</v>
      </c>
      <c r="F482" s="18">
        <f>SUM($D$12:D482,$E$12:E482)</f>
        <v>153228.22258047116</v>
      </c>
      <c r="G482" s="18">
        <f>SUM($E$12:E482)</f>
        <v>99687.03296959288</v>
      </c>
      <c r="H482" s="31">
        <f t="shared" si="45"/>
        <v>46458.81038912187</v>
      </c>
    </row>
    <row r="483" spans="1:8" ht="15" customHeight="1">
      <c r="A483" s="29">
        <f t="shared" si="41"/>
        <v>19</v>
      </c>
      <c r="B483" s="30">
        <f t="shared" si="46"/>
        <v>471</v>
      </c>
      <c r="C483" s="18">
        <f t="shared" si="42"/>
        <v>46458.81038912187</v>
      </c>
      <c r="D483" s="18">
        <f t="shared" si="43"/>
        <v>200.93608226596876</v>
      </c>
      <c r="E483" s="18">
        <f t="shared" si="44"/>
        <v>125.08141258609736</v>
      </c>
      <c r="F483" s="18">
        <f>SUM($D$12:D483,$E$12:E483)</f>
        <v>153554.2400753232</v>
      </c>
      <c r="G483" s="18">
        <f>SUM($E$12:E483)</f>
        <v>99812.11438217897</v>
      </c>
      <c r="H483" s="31">
        <f t="shared" si="45"/>
        <v>46257.874306855905</v>
      </c>
    </row>
    <row r="484" spans="1:8" ht="15" customHeight="1">
      <c r="A484" s="29">
        <f t="shared" si="41"/>
        <v>19</v>
      </c>
      <c r="B484" s="30">
        <f t="shared" si="46"/>
        <v>472</v>
      </c>
      <c r="C484" s="18">
        <f t="shared" si="42"/>
        <v>46257.874306855905</v>
      </c>
      <c r="D484" s="18">
        <f t="shared" si="43"/>
        <v>201.4770640259156</v>
      </c>
      <c r="E484" s="18">
        <f t="shared" si="44"/>
        <v>124.54043082615053</v>
      </c>
      <c r="F484" s="18">
        <f>SUM($D$12:D484,$E$12:E484)</f>
        <v>153880.25757017528</v>
      </c>
      <c r="G484" s="18">
        <f>SUM($E$12:E484)</f>
        <v>99936.65481300512</v>
      </c>
      <c r="H484" s="31">
        <f t="shared" si="45"/>
        <v>46056.39724282999</v>
      </c>
    </row>
    <row r="485" spans="1:8" ht="15" customHeight="1">
      <c r="A485" s="29">
        <f t="shared" si="41"/>
        <v>19</v>
      </c>
      <c r="B485" s="30">
        <f t="shared" si="46"/>
        <v>473</v>
      </c>
      <c r="C485" s="18">
        <f t="shared" si="42"/>
        <v>46056.39724282999</v>
      </c>
      <c r="D485" s="18">
        <f t="shared" si="43"/>
        <v>202.01950227521615</v>
      </c>
      <c r="E485" s="18">
        <f t="shared" si="44"/>
        <v>123.99799257684998</v>
      </c>
      <c r="F485" s="18">
        <f>SUM($D$12:D485,$E$12:E485)</f>
        <v>154206.27506502738</v>
      </c>
      <c r="G485" s="18">
        <f>SUM($E$12:E485)</f>
        <v>100060.65280558198</v>
      </c>
      <c r="H485" s="31">
        <f t="shared" si="45"/>
        <v>45854.37774055477</v>
      </c>
    </row>
    <row r="486" spans="1:8" ht="15" customHeight="1">
      <c r="A486" s="29">
        <f t="shared" si="41"/>
        <v>19</v>
      </c>
      <c r="B486" s="30">
        <f t="shared" si="46"/>
        <v>474</v>
      </c>
      <c r="C486" s="18">
        <f t="shared" si="42"/>
        <v>45854.37774055477</v>
      </c>
      <c r="D486" s="18">
        <f t="shared" si="43"/>
        <v>202.56340093518787</v>
      </c>
      <c r="E486" s="18">
        <f t="shared" si="44"/>
        <v>123.45409391687825</v>
      </c>
      <c r="F486" s="18">
        <f>SUM($D$12:D486,$E$12:E486)</f>
        <v>154532.2925598794</v>
      </c>
      <c r="G486" s="18">
        <f>SUM($E$12:E486)</f>
        <v>100184.10689949886</v>
      </c>
      <c r="H486" s="31">
        <f t="shared" si="45"/>
        <v>45651.81433961959</v>
      </c>
    </row>
    <row r="487" spans="1:8" ht="15" customHeight="1">
      <c r="A487" s="29">
        <f t="shared" si="41"/>
        <v>19</v>
      </c>
      <c r="B487" s="30">
        <f t="shared" si="46"/>
        <v>475</v>
      </c>
      <c r="C487" s="18">
        <f t="shared" si="42"/>
        <v>45651.81433961959</v>
      </c>
      <c r="D487" s="18">
        <f t="shared" si="43"/>
        <v>203.1087639377057</v>
      </c>
      <c r="E487" s="18">
        <f t="shared" si="44"/>
        <v>122.90873091436045</v>
      </c>
      <c r="F487" s="18">
        <f>SUM($D$12:D487,$E$12:E487)</f>
        <v>154858.31005473144</v>
      </c>
      <c r="G487" s="18">
        <f>SUM($E$12:E487)</f>
        <v>100307.01563041323</v>
      </c>
      <c r="H487" s="31">
        <f t="shared" si="45"/>
        <v>45448.70557568188</v>
      </c>
    </row>
    <row r="488" spans="1:8" ht="15" customHeight="1">
      <c r="A488" s="29">
        <f aca="true" t="shared" si="47" ref="A488:A551">A462+1</f>
        <v>19</v>
      </c>
      <c r="B488" s="30">
        <f t="shared" si="46"/>
        <v>476</v>
      </c>
      <c r="C488" s="18">
        <f t="shared" si="42"/>
        <v>45448.70557568188</v>
      </c>
      <c r="D488" s="18">
        <f t="shared" si="43"/>
        <v>203.6555952252303</v>
      </c>
      <c r="E488" s="18">
        <f t="shared" si="44"/>
        <v>122.36189962683585</v>
      </c>
      <c r="F488" s="18">
        <f>SUM($D$12:D488,$E$12:E488)</f>
        <v>155184.32754958354</v>
      </c>
      <c r="G488" s="18">
        <f>SUM($E$12:E488)</f>
        <v>100429.37753004006</v>
      </c>
      <c r="H488" s="31">
        <f t="shared" si="45"/>
        <v>45245.04998045665</v>
      </c>
    </row>
    <row r="489" spans="1:8" ht="15" customHeight="1">
      <c r="A489" s="29">
        <f t="shared" si="47"/>
        <v>19</v>
      </c>
      <c r="B489" s="30">
        <f t="shared" si="46"/>
        <v>477</v>
      </c>
      <c r="C489" s="18">
        <f t="shared" si="42"/>
        <v>45245.04998045665</v>
      </c>
      <c r="D489" s="18">
        <f t="shared" si="43"/>
        <v>204.2038987508367</v>
      </c>
      <c r="E489" s="18">
        <f t="shared" si="44"/>
        <v>121.81359610122945</v>
      </c>
      <c r="F489" s="18">
        <f>SUM($D$12:D489,$E$12:E489)</f>
        <v>155510.3450444356</v>
      </c>
      <c r="G489" s="18">
        <f>SUM($E$12:E489)</f>
        <v>100551.19112614129</v>
      </c>
      <c r="H489" s="31">
        <f t="shared" si="45"/>
        <v>45040.846081705815</v>
      </c>
    </row>
    <row r="490" spans="1:8" ht="15" customHeight="1">
      <c r="A490" s="29">
        <f t="shared" si="47"/>
        <v>19</v>
      </c>
      <c r="B490" s="30">
        <f t="shared" si="46"/>
        <v>478</v>
      </c>
      <c r="C490" s="18">
        <f t="shared" si="42"/>
        <v>45040.846081705815</v>
      </c>
      <c r="D490" s="18">
        <f t="shared" si="43"/>
        <v>204.75367847824276</v>
      </c>
      <c r="E490" s="18">
        <f t="shared" si="44"/>
        <v>121.26381637382336</v>
      </c>
      <c r="F490" s="18">
        <f>SUM($D$12:D490,$E$12:E490)</f>
        <v>155836.36253928766</v>
      </c>
      <c r="G490" s="18">
        <f>SUM($E$12:E490)</f>
        <v>100672.45494251512</v>
      </c>
      <c r="H490" s="31">
        <f t="shared" si="45"/>
        <v>44836.09240322757</v>
      </c>
    </row>
    <row r="491" spans="1:8" ht="15" customHeight="1">
      <c r="A491" s="29">
        <f t="shared" si="47"/>
        <v>19</v>
      </c>
      <c r="B491" s="30">
        <f t="shared" si="46"/>
        <v>479</v>
      </c>
      <c r="C491" s="18">
        <f t="shared" si="42"/>
        <v>44836.09240322757</v>
      </c>
      <c r="D491" s="18">
        <f t="shared" si="43"/>
        <v>205.30493838183804</v>
      </c>
      <c r="E491" s="18">
        <f t="shared" si="44"/>
        <v>120.7125564702281</v>
      </c>
      <c r="F491" s="18">
        <f>SUM($D$12:D491,$E$12:E491)</f>
        <v>156162.3800341397</v>
      </c>
      <c r="G491" s="18">
        <f>SUM($E$12:E491)</f>
        <v>100793.16749898535</v>
      </c>
      <c r="H491" s="31">
        <f t="shared" si="45"/>
        <v>44630.78746484574</v>
      </c>
    </row>
    <row r="492" spans="1:8" ht="15" customHeight="1">
      <c r="A492" s="29">
        <f t="shared" si="47"/>
        <v>19</v>
      </c>
      <c r="B492" s="30">
        <f t="shared" si="46"/>
        <v>480</v>
      </c>
      <c r="C492" s="18">
        <f t="shared" si="42"/>
        <v>44630.78746484574</v>
      </c>
      <c r="D492" s="18">
        <f t="shared" si="43"/>
        <v>205.8576824467122</v>
      </c>
      <c r="E492" s="18">
        <f t="shared" si="44"/>
        <v>120.15981240535392</v>
      </c>
      <c r="F492" s="18">
        <f>SUM($D$12:D492,$E$12:E492)</f>
        <v>156488.39752899177</v>
      </c>
      <c r="G492" s="18">
        <f>SUM($E$12:E492)</f>
        <v>100913.3273113907</v>
      </c>
      <c r="H492" s="31">
        <f t="shared" si="45"/>
        <v>44424.92978239903</v>
      </c>
    </row>
    <row r="493" spans="1:8" ht="15" customHeight="1">
      <c r="A493" s="29">
        <f t="shared" si="47"/>
        <v>19</v>
      </c>
      <c r="B493" s="30">
        <f t="shared" si="46"/>
        <v>481</v>
      </c>
      <c r="C493" s="18">
        <f t="shared" si="42"/>
        <v>44424.92978239903</v>
      </c>
      <c r="D493" s="18">
        <f t="shared" si="43"/>
        <v>206.41191466868412</v>
      </c>
      <c r="E493" s="18">
        <f t="shared" si="44"/>
        <v>119.605580183382</v>
      </c>
      <c r="F493" s="18">
        <f>SUM($D$12:D493,$E$12:E493)</f>
        <v>156814.41502384385</v>
      </c>
      <c r="G493" s="18">
        <f>SUM($E$12:E493)</f>
        <v>101032.93289157409</v>
      </c>
      <c r="H493" s="31">
        <f t="shared" si="45"/>
        <v>44218.51786773034</v>
      </c>
    </row>
    <row r="494" spans="1:8" ht="15" customHeight="1">
      <c r="A494" s="29">
        <f t="shared" si="47"/>
        <v>19</v>
      </c>
      <c r="B494" s="30">
        <f t="shared" si="46"/>
        <v>482</v>
      </c>
      <c r="C494" s="18">
        <f t="shared" si="42"/>
        <v>44218.51786773034</v>
      </c>
      <c r="D494" s="18">
        <f t="shared" si="43"/>
        <v>206.9676390543306</v>
      </c>
      <c r="E494" s="18">
        <f t="shared" si="44"/>
        <v>119.04985579773555</v>
      </c>
      <c r="F494" s="18">
        <f>SUM($D$12:D494,$E$12:E494)</f>
        <v>157140.4325186959</v>
      </c>
      <c r="G494" s="18">
        <f>SUM($E$12:E494)</f>
        <v>101151.98274737183</v>
      </c>
      <c r="H494" s="31">
        <f t="shared" si="45"/>
        <v>44011.55022867601</v>
      </c>
    </row>
    <row r="495" spans="1:8" ht="15" customHeight="1">
      <c r="A495" s="29">
        <f t="shared" si="47"/>
        <v>19</v>
      </c>
      <c r="B495" s="30">
        <f t="shared" si="46"/>
        <v>483</v>
      </c>
      <c r="C495" s="18">
        <f t="shared" si="42"/>
        <v>44011.55022867601</v>
      </c>
      <c r="D495" s="18">
        <f t="shared" si="43"/>
        <v>207.5248596210153</v>
      </c>
      <c r="E495" s="18">
        <f t="shared" si="44"/>
        <v>118.49263523105081</v>
      </c>
      <c r="F495" s="18">
        <f>SUM($D$12:D495,$E$12:E495)</f>
        <v>157466.45001354796</v>
      </c>
      <c r="G495" s="18">
        <f>SUM($E$12:E495)</f>
        <v>101270.47538260289</v>
      </c>
      <c r="H495" s="31">
        <f t="shared" si="45"/>
        <v>43804.025369054994</v>
      </c>
    </row>
    <row r="496" spans="1:8" ht="15" customHeight="1">
      <c r="A496" s="29">
        <f t="shared" si="47"/>
        <v>19</v>
      </c>
      <c r="B496" s="30">
        <f t="shared" si="46"/>
        <v>484</v>
      </c>
      <c r="C496" s="18">
        <f t="shared" si="42"/>
        <v>43804.025369054994</v>
      </c>
      <c r="D496" s="18">
        <f t="shared" si="43"/>
        <v>208.08358039691808</v>
      </c>
      <c r="E496" s="18">
        <f t="shared" si="44"/>
        <v>117.93391445514807</v>
      </c>
      <c r="F496" s="18">
        <f>SUM($D$12:D496,$E$12:E496)</f>
        <v>157792.46750840003</v>
      </c>
      <c r="G496" s="18">
        <f>SUM($E$12:E496)</f>
        <v>101388.40929705804</v>
      </c>
      <c r="H496" s="31">
        <f t="shared" si="45"/>
        <v>43595.94178865808</v>
      </c>
    </row>
    <row r="497" spans="1:8" ht="15" customHeight="1">
      <c r="A497" s="29">
        <f t="shared" si="47"/>
        <v>19</v>
      </c>
      <c r="B497" s="30">
        <f t="shared" si="46"/>
        <v>485</v>
      </c>
      <c r="C497" s="18">
        <f t="shared" si="42"/>
        <v>43595.94178865808</v>
      </c>
      <c r="D497" s="18">
        <f t="shared" si="43"/>
        <v>208.64380542106363</v>
      </c>
      <c r="E497" s="18">
        <f t="shared" si="44"/>
        <v>117.37368943100252</v>
      </c>
      <c r="F497" s="18">
        <f>SUM($D$12:D497,$E$12:E497)</f>
        <v>158118.48500325208</v>
      </c>
      <c r="G497" s="18">
        <f>SUM($E$12:E497)</f>
        <v>101505.78298648904</v>
      </c>
      <c r="H497" s="31">
        <f t="shared" si="45"/>
        <v>43387.29798323701</v>
      </c>
    </row>
    <row r="498" spans="1:8" ht="15" customHeight="1">
      <c r="A498" s="29">
        <f t="shared" si="47"/>
        <v>19</v>
      </c>
      <c r="B498" s="30">
        <f t="shared" si="46"/>
        <v>486</v>
      </c>
      <c r="C498" s="18">
        <f t="shared" si="42"/>
        <v>43387.29798323701</v>
      </c>
      <c r="D498" s="18">
        <f t="shared" si="43"/>
        <v>209.2055387433511</v>
      </c>
      <c r="E498" s="18">
        <f t="shared" si="44"/>
        <v>116.81195610871504</v>
      </c>
      <c r="F498" s="18">
        <f>SUM($D$12:D498,$E$12:E498)</f>
        <v>158444.50249810418</v>
      </c>
      <c r="G498" s="18">
        <f>SUM($E$12:E498)</f>
        <v>101622.59494259775</v>
      </c>
      <c r="H498" s="31">
        <f t="shared" si="45"/>
        <v>43178.09244449366</v>
      </c>
    </row>
    <row r="499" spans="1:8" ht="15" customHeight="1">
      <c r="A499" s="29">
        <f t="shared" si="47"/>
        <v>19</v>
      </c>
      <c r="B499" s="30">
        <f t="shared" si="46"/>
        <v>487</v>
      </c>
      <c r="C499" s="18">
        <f t="shared" si="42"/>
        <v>43178.09244449366</v>
      </c>
      <c r="D499" s="18">
        <f t="shared" si="43"/>
        <v>209.7687844245832</v>
      </c>
      <c r="E499" s="18">
        <f t="shared" si="44"/>
        <v>116.24871042748295</v>
      </c>
      <c r="F499" s="18">
        <f>SUM($D$12:D499,$E$12:E499)</f>
        <v>158770.51999295622</v>
      </c>
      <c r="G499" s="18">
        <f>SUM($E$12:E499)</f>
        <v>101738.84365302522</v>
      </c>
      <c r="H499" s="31">
        <f t="shared" si="45"/>
        <v>42968.32366006908</v>
      </c>
    </row>
    <row r="500" spans="1:8" ht="15" customHeight="1">
      <c r="A500" s="29">
        <f t="shared" si="47"/>
        <v>19</v>
      </c>
      <c r="B500" s="30">
        <f t="shared" si="46"/>
        <v>488</v>
      </c>
      <c r="C500" s="18">
        <f t="shared" si="42"/>
        <v>42968.32366006908</v>
      </c>
      <c r="D500" s="18">
        <f t="shared" si="43"/>
        <v>210.33354653649553</v>
      </c>
      <c r="E500" s="18">
        <f t="shared" si="44"/>
        <v>115.6839483155706</v>
      </c>
      <c r="F500" s="18">
        <f>SUM($D$12:D500,$E$12:E500)</f>
        <v>159096.5374878083</v>
      </c>
      <c r="G500" s="18">
        <f>SUM($E$12:E500)</f>
        <v>101854.52760134079</v>
      </c>
      <c r="H500" s="31">
        <f t="shared" si="45"/>
        <v>42757.990113532585</v>
      </c>
    </row>
    <row r="501" spans="1:8" ht="15" customHeight="1">
      <c r="A501" s="29">
        <f t="shared" si="47"/>
        <v>19</v>
      </c>
      <c r="B501" s="30">
        <f t="shared" si="46"/>
        <v>489</v>
      </c>
      <c r="C501" s="18">
        <f aca="true" t="shared" si="48" ref="C501:C564">IF(H500&gt;0.5,+C500-D500,0)</f>
        <v>42757.990113532585</v>
      </c>
      <c r="D501" s="18">
        <f aca="true" t="shared" si="49" ref="D501:D564">IF(H500&gt;0.5,IF(C501&lt;$E$7,C501,$E$7-E501),0)</f>
        <v>210.89982916178607</v>
      </c>
      <c r="E501" s="18">
        <f aca="true" t="shared" si="50" ref="E501:E564">IF(H500&gt;0.5,C501*$E$4/26,0)</f>
        <v>115.11766569028006</v>
      </c>
      <c r="F501" s="18">
        <f>SUM($D$12:D501,$E$12:E501)</f>
        <v>159422.55498266034</v>
      </c>
      <c r="G501" s="18">
        <f>SUM($E$12:E501)</f>
        <v>101969.64526703107</v>
      </c>
      <c r="H501" s="31">
        <f aca="true" t="shared" si="51" ref="H501:H564">C501-D501</f>
        <v>42547.0902843708</v>
      </c>
    </row>
    <row r="502" spans="1:8" ht="15" customHeight="1">
      <c r="A502" s="29">
        <f t="shared" si="47"/>
        <v>19</v>
      </c>
      <c r="B502" s="30">
        <f t="shared" si="46"/>
        <v>490</v>
      </c>
      <c r="C502" s="18">
        <f t="shared" si="48"/>
        <v>42547.0902843708</v>
      </c>
      <c r="D502" s="18">
        <f t="shared" si="49"/>
        <v>211.46763639414473</v>
      </c>
      <c r="E502" s="18">
        <f t="shared" si="50"/>
        <v>114.5498584579214</v>
      </c>
      <c r="F502" s="18">
        <f>SUM($D$12:D502,$E$12:E502)</f>
        <v>159748.5724775124</v>
      </c>
      <c r="G502" s="18">
        <f>SUM($E$12:E502)</f>
        <v>102084.19512548899</v>
      </c>
      <c r="H502" s="31">
        <f t="shared" si="51"/>
        <v>42335.622647976656</v>
      </c>
    </row>
    <row r="503" spans="1:8" ht="15" customHeight="1">
      <c r="A503" s="29">
        <f t="shared" si="47"/>
        <v>19</v>
      </c>
      <c r="B503" s="30">
        <f t="shared" si="46"/>
        <v>491</v>
      </c>
      <c r="C503" s="18">
        <f t="shared" si="48"/>
        <v>42335.622647976656</v>
      </c>
      <c r="D503" s="18">
        <f t="shared" si="49"/>
        <v>212.03697233828282</v>
      </c>
      <c r="E503" s="18">
        <f t="shared" si="50"/>
        <v>113.98052251378331</v>
      </c>
      <c r="F503" s="18">
        <f>SUM($D$12:D503,$E$12:E503)</f>
        <v>160074.5899723645</v>
      </c>
      <c r="G503" s="18">
        <f>SUM($E$12:E503)</f>
        <v>102198.17564800277</v>
      </c>
      <c r="H503" s="31">
        <f t="shared" si="51"/>
        <v>42123.58567563837</v>
      </c>
    </row>
    <row r="504" spans="1:8" ht="15" customHeight="1">
      <c r="A504" s="29">
        <f t="shared" si="47"/>
        <v>19</v>
      </c>
      <c r="B504" s="30">
        <f t="shared" si="46"/>
        <v>492</v>
      </c>
      <c r="C504" s="18">
        <f t="shared" si="48"/>
        <v>42123.58567563837</v>
      </c>
      <c r="D504" s="18">
        <f t="shared" si="49"/>
        <v>212.6078411099628</v>
      </c>
      <c r="E504" s="18">
        <f t="shared" si="50"/>
        <v>113.40965374210333</v>
      </c>
      <c r="F504" s="18">
        <f>SUM($D$12:D504,$E$12:E504)</f>
        <v>160400.60746721653</v>
      </c>
      <c r="G504" s="18">
        <f>SUM($E$12:E504)</f>
        <v>102311.58530174487</v>
      </c>
      <c r="H504" s="31">
        <f t="shared" si="51"/>
        <v>41910.97783452841</v>
      </c>
    </row>
    <row r="505" spans="1:8" ht="15" customHeight="1">
      <c r="A505" s="29">
        <f t="shared" si="47"/>
        <v>19</v>
      </c>
      <c r="B505" s="30">
        <f t="shared" si="46"/>
        <v>493</v>
      </c>
      <c r="C505" s="18">
        <f t="shared" si="48"/>
        <v>41910.97783452841</v>
      </c>
      <c r="D505" s="18">
        <f t="shared" si="49"/>
        <v>213.18024683602812</v>
      </c>
      <c r="E505" s="18">
        <f t="shared" si="50"/>
        <v>112.83724801603802</v>
      </c>
      <c r="F505" s="18">
        <f>SUM($D$12:D505,$E$12:E505)</f>
        <v>160726.6249620686</v>
      </c>
      <c r="G505" s="18">
        <f>SUM($E$12:E505)</f>
        <v>102424.4225497609</v>
      </c>
      <c r="H505" s="31">
        <f t="shared" si="51"/>
        <v>41697.79758769238</v>
      </c>
    </row>
    <row r="506" spans="1:8" ht="15" customHeight="1">
      <c r="A506" s="29">
        <f t="shared" si="47"/>
        <v>19</v>
      </c>
      <c r="B506" s="30">
        <f t="shared" si="46"/>
        <v>494</v>
      </c>
      <c r="C506" s="18">
        <f t="shared" si="48"/>
        <v>41697.79758769238</v>
      </c>
      <c r="D506" s="18">
        <f t="shared" si="49"/>
        <v>213.75419365443278</v>
      </c>
      <c r="E506" s="18">
        <f t="shared" si="50"/>
        <v>112.26330119763335</v>
      </c>
      <c r="F506" s="18">
        <f>SUM($D$12:D506,$E$12:E506)</f>
        <v>161052.64245692064</v>
      </c>
      <c r="G506" s="18">
        <f>SUM($E$12:E506)</f>
        <v>102536.68585095853</v>
      </c>
      <c r="H506" s="31">
        <f t="shared" si="51"/>
        <v>41484.04339403795</v>
      </c>
    </row>
    <row r="507" spans="1:8" ht="15" customHeight="1">
      <c r="A507" s="29">
        <f t="shared" si="47"/>
        <v>20</v>
      </c>
      <c r="B507" s="30">
        <f t="shared" si="46"/>
        <v>495</v>
      </c>
      <c r="C507" s="18">
        <f t="shared" si="48"/>
        <v>41484.04339403795</v>
      </c>
      <c r="D507" s="18">
        <f t="shared" si="49"/>
        <v>214.32968571427165</v>
      </c>
      <c r="E507" s="18">
        <f t="shared" si="50"/>
        <v>111.6878091377945</v>
      </c>
      <c r="F507" s="18">
        <f>SUM($D$12:D507,$E$12:E507)</f>
        <v>161378.65995177272</v>
      </c>
      <c r="G507" s="18">
        <f>SUM($E$12:E507)</f>
        <v>102648.37366009632</v>
      </c>
      <c r="H507" s="31">
        <f t="shared" si="51"/>
        <v>41269.71370832368</v>
      </c>
    </row>
    <row r="508" spans="1:8" ht="15" customHeight="1">
      <c r="A508" s="29">
        <f t="shared" si="47"/>
        <v>20</v>
      </c>
      <c r="B508" s="30">
        <f t="shared" si="46"/>
        <v>496</v>
      </c>
      <c r="C508" s="18">
        <f t="shared" si="48"/>
        <v>41269.71370832368</v>
      </c>
      <c r="D508" s="18">
        <f t="shared" si="49"/>
        <v>214.90672717581006</v>
      </c>
      <c r="E508" s="18">
        <f t="shared" si="50"/>
        <v>111.11076767625607</v>
      </c>
      <c r="F508" s="18">
        <f>SUM($D$12:D508,$E$12:E508)</f>
        <v>161704.6774466248</v>
      </c>
      <c r="G508" s="18">
        <f>SUM($E$12:E508)</f>
        <v>102759.48442777258</v>
      </c>
      <c r="H508" s="31">
        <f t="shared" si="51"/>
        <v>41054.80698114787</v>
      </c>
    </row>
    <row r="509" spans="1:8" ht="15" customHeight="1">
      <c r="A509" s="29">
        <f t="shared" si="47"/>
        <v>20</v>
      </c>
      <c r="B509" s="30">
        <f t="shared" si="46"/>
        <v>497</v>
      </c>
      <c r="C509" s="18">
        <f t="shared" si="48"/>
        <v>41054.80698114787</v>
      </c>
      <c r="D509" s="18">
        <f t="shared" si="49"/>
        <v>215.48532221051417</v>
      </c>
      <c r="E509" s="18">
        <f t="shared" si="50"/>
        <v>110.53217264155197</v>
      </c>
      <c r="F509" s="18">
        <f>SUM($D$12:D509,$E$12:E509)</f>
        <v>162030.69494147686</v>
      </c>
      <c r="G509" s="18">
        <f>SUM($E$12:E509)</f>
        <v>102870.01660041414</v>
      </c>
      <c r="H509" s="31">
        <f t="shared" si="51"/>
        <v>40839.321658937355</v>
      </c>
    </row>
    <row r="510" spans="1:8" ht="15" customHeight="1">
      <c r="A510" s="29">
        <f t="shared" si="47"/>
        <v>20</v>
      </c>
      <c r="B510" s="30">
        <f t="shared" si="46"/>
        <v>498</v>
      </c>
      <c r="C510" s="18">
        <f t="shared" si="48"/>
        <v>40839.321658937355</v>
      </c>
      <c r="D510" s="18">
        <f t="shared" si="49"/>
        <v>216.06547500108093</v>
      </c>
      <c r="E510" s="18">
        <f t="shared" si="50"/>
        <v>109.95201985098521</v>
      </c>
      <c r="F510" s="18">
        <f>SUM($D$12:D510,$E$12:E510)</f>
        <v>162356.7124363289</v>
      </c>
      <c r="G510" s="18">
        <f>SUM($E$12:E510)</f>
        <v>102979.96862026512</v>
      </c>
      <c r="H510" s="31">
        <f t="shared" si="51"/>
        <v>40623.256183936275</v>
      </c>
    </row>
    <row r="511" spans="1:8" ht="15" customHeight="1">
      <c r="A511" s="29">
        <f t="shared" si="47"/>
        <v>20</v>
      </c>
      <c r="B511" s="30">
        <f t="shared" si="46"/>
        <v>499</v>
      </c>
      <c r="C511" s="18">
        <f t="shared" si="48"/>
        <v>40623.256183936275</v>
      </c>
      <c r="D511" s="18">
        <f t="shared" si="49"/>
        <v>216.64718974146848</v>
      </c>
      <c r="E511" s="18">
        <f t="shared" si="50"/>
        <v>109.37030511059767</v>
      </c>
      <c r="F511" s="18">
        <f>SUM($D$12:D511,$E$12:E511)</f>
        <v>162682.72993118098</v>
      </c>
      <c r="G511" s="18">
        <f>SUM($E$12:E511)</f>
        <v>103089.33892537572</v>
      </c>
      <c r="H511" s="31">
        <f t="shared" si="51"/>
        <v>40406.60899419481</v>
      </c>
    </row>
    <row r="512" spans="1:8" ht="15" customHeight="1">
      <c r="A512" s="29">
        <f t="shared" si="47"/>
        <v>20</v>
      </c>
      <c r="B512" s="30">
        <f t="shared" si="46"/>
        <v>500</v>
      </c>
      <c r="C512" s="18">
        <f t="shared" si="48"/>
        <v>40406.60899419481</v>
      </c>
      <c r="D512" s="18">
        <f t="shared" si="49"/>
        <v>217.23047063692627</v>
      </c>
      <c r="E512" s="18">
        <f t="shared" si="50"/>
        <v>108.78702421513988</v>
      </c>
      <c r="F512" s="18">
        <f>SUM($D$12:D512,$E$12:E512)</f>
        <v>163008.74742603302</v>
      </c>
      <c r="G512" s="18">
        <f>SUM($E$12:E512)</f>
        <v>103198.12594959086</v>
      </c>
      <c r="H512" s="31">
        <f t="shared" si="51"/>
        <v>40189.37852355788</v>
      </c>
    </row>
    <row r="513" spans="1:8" ht="15" customHeight="1">
      <c r="A513" s="29">
        <f t="shared" si="47"/>
        <v>20</v>
      </c>
      <c r="B513" s="30">
        <f t="shared" si="46"/>
        <v>501</v>
      </c>
      <c r="C513" s="18">
        <f t="shared" si="48"/>
        <v>40189.37852355788</v>
      </c>
      <c r="D513" s="18">
        <f t="shared" si="49"/>
        <v>217.81532190402567</v>
      </c>
      <c r="E513" s="18">
        <f t="shared" si="50"/>
        <v>108.20217294804047</v>
      </c>
      <c r="F513" s="18">
        <f>SUM($D$12:D513,$E$12:E513)</f>
        <v>163334.7649208851</v>
      </c>
      <c r="G513" s="18">
        <f>SUM($E$12:E513)</f>
        <v>103306.32812253891</v>
      </c>
      <c r="H513" s="31">
        <f t="shared" si="51"/>
        <v>39971.56320165386</v>
      </c>
    </row>
    <row r="514" spans="1:8" ht="15" customHeight="1">
      <c r="A514" s="29">
        <f t="shared" si="47"/>
        <v>20</v>
      </c>
      <c r="B514" s="30">
        <f t="shared" si="46"/>
        <v>502</v>
      </c>
      <c r="C514" s="18">
        <f t="shared" si="48"/>
        <v>39971.56320165386</v>
      </c>
      <c r="D514" s="18">
        <f t="shared" si="49"/>
        <v>218.40174777069035</v>
      </c>
      <c r="E514" s="18">
        <f t="shared" si="50"/>
        <v>107.61574708137579</v>
      </c>
      <c r="F514" s="18">
        <f>SUM($D$12:D514,$E$12:E514)</f>
        <v>163660.78241573714</v>
      </c>
      <c r="G514" s="18">
        <f>SUM($E$12:E514)</f>
        <v>103413.94386962029</v>
      </c>
      <c r="H514" s="31">
        <f t="shared" si="51"/>
        <v>39753.16145388317</v>
      </c>
    </row>
    <row r="515" spans="1:8" ht="15" customHeight="1">
      <c r="A515" s="29">
        <f t="shared" si="47"/>
        <v>20</v>
      </c>
      <c r="B515" s="30">
        <f t="shared" si="46"/>
        <v>503</v>
      </c>
      <c r="C515" s="18">
        <f t="shared" si="48"/>
        <v>39753.16145388317</v>
      </c>
      <c r="D515" s="18">
        <f t="shared" si="49"/>
        <v>218.9897524762268</v>
      </c>
      <c r="E515" s="18">
        <f t="shared" si="50"/>
        <v>107.02774237583932</v>
      </c>
      <c r="F515" s="18">
        <f>SUM($D$12:D515,$E$12:E515)</f>
        <v>163986.7999105892</v>
      </c>
      <c r="G515" s="18">
        <f>SUM($E$12:E515)</f>
        <v>103520.97161199612</v>
      </c>
      <c r="H515" s="31">
        <f t="shared" si="51"/>
        <v>39534.17170140694</v>
      </c>
    </row>
    <row r="516" spans="1:8" ht="15" customHeight="1">
      <c r="A516" s="29">
        <f t="shared" si="47"/>
        <v>20</v>
      </c>
      <c r="B516" s="30">
        <f t="shared" si="46"/>
        <v>504</v>
      </c>
      <c r="C516" s="18">
        <f t="shared" si="48"/>
        <v>39534.17170140694</v>
      </c>
      <c r="D516" s="18">
        <f t="shared" si="49"/>
        <v>219.57934027135514</v>
      </c>
      <c r="E516" s="18">
        <f t="shared" si="50"/>
        <v>106.43815458071101</v>
      </c>
      <c r="F516" s="18">
        <f>SUM($D$12:D516,$E$12:E516)</f>
        <v>164312.81740544128</v>
      </c>
      <c r="G516" s="18">
        <f>SUM($E$12:E516)</f>
        <v>103627.40976657683</v>
      </c>
      <c r="H516" s="31">
        <f t="shared" si="51"/>
        <v>39314.59236113559</v>
      </c>
    </row>
    <row r="517" spans="1:8" ht="15" customHeight="1">
      <c r="A517" s="29">
        <f t="shared" si="47"/>
        <v>20</v>
      </c>
      <c r="B517" s="30">
        <f t="shared" si="46"/>
        <v>505</v>
      </c>
      <c r="C517" s="18">
        <f t="shared" si="48"/>
        <v>39314.59236113559</v>
      </c>
      <c r="D517" s="18">
        <f t="shared" si="49"/>
        <v>220.17051541823952</v>
      </c>
      <c r="E517" s="18">
        <f t="shared" si="50"/>
        <v>105.8469794338266</v>
      </c>
      <c r="F517" s="18">
        <f>SUM($D$12:D517,$E$12:E517)</f>
        <v>164638.83490029332</v>
      </c>
      <c r="G517" s="18">
        <f>SUM($E$12:E517)</f>
        <v>103733.25674601067</v>
      </c>
      <c r="H517" s="31">
        <f t="shared" si="51"/>
        <v>39094.42184571735</v>
      </c>
    </row>
    <row r="518" spans="1:8" ht="15" customHeight="1">
      <c r="A518" s="29">
        <f t="shared" si="47"/>
        <v>20</v>
      </c>
      <c r="B518" s="30">
        <f t="shared" si="46"/>
        <v>506</v>
      </c>
      <c r="C518" s="18">
        <f t="shared" si="48"/>
        <v>39094.42184571735</v>
      </c>
      <c r="D518" s="18">
        <f t="shared" si="49"/>
        <v>220.76328219051942</v>
      </c>
      <c r="E518" s="18">
        <f t="shared" si="50"/>
        <v>105.25421266154672</v>
      </c>
      <c r="F518" s="18">
        <f>SUM($D$12:D518,$E$12:E518)</f>
        <v>164964.85239514543</v>
      </c>
      <c r="G518" s="18">
        <f>SUM($E$12:E518)</f>
        <v>103838.51095867221</v>
      </c>
      <c r="H518" s="31">
        <f t="shared" si="51"/>
        <v>38873.65856352683</v>
      </c>
    </row>
    <row r="519" spans="1:8" ht="15" customHeight="1">
      <c r="A519" s="29">
        <f t="shared" si="47"/>
        <v>20</v>
      </c>
      <c r="B519" s="30">
        <f t="shared" si="46"/>
        <v>507</v>
      </c>
      <c r="C519" s="18">
        <f t="shared" si="48"/>
        <v>38873.65856352683</v>
      </c>
      <c r="D519" s="18">
        <f t="shared" si="49"/>
        <v>221.35764487334006</v>
      </c>
      <c r="E519" s="18">
        <f t="shared" si="50"/>
        <v>104.65984997872609</v>
      </c>
      <c r="F519" s="18">
        <f>SUM($D$12:D519,$E$12:E519)</f>
        <v>165290.86988999747</v>
      </c>
      <c r="G519" s="18">
        <f>SUM($E$12:E519)</f>
        <v>103943.17080865093</v>
      </c>
      <c r="H519" s="31">
        <f t="shared" si="51"/>
        <v>38652.30091865349</v>
      </c>
    </row>
    <row r="520" spans="1:8" ht="15" customHeight="1">
      <c r="A520" s="29">
        <f t="shared" si="47"/>
        <v>20</v>
      </c>
      <c r="B520" s="30">
        <f t="shared" si="46"/>
        <v>508</v>
      </c>
      <c r="C520" s="18">
        <f t="shared" si="48"/>
        <v>38652.30091865349</v>
      </c>
      <c r="D520" s="18">
        <f t="shared" si="49"/>
        <v>221.95360776338364</v>
      </c>
      <c r="E520" s="18">
        <f t="shared" si="50"/>
        <v>104.06388708868249</v>
      </c>
      <c r="F520" s="18">
        <f>SUM($D$12:D520,$E$12:E520)</f>
        <v>165616.88738484954</v>
      </c>
      <c r="G520" s="18">
        <f>SUM($E$12:E520)</f>
        <v>104047.23469573961</v>
      </c>
      <c r="H520" s="31">
        <f t="shared" si="51"/>
        <v>38430.34731089011</v>
      </c>
    </row>
    <row r="521" spans="1:8" ht="15" customHeight="1">
      <c r="A521" s="29">
        <f t="shared" si="47"/>
        <v>20</v>
      </c>
      <c r="B521" s="30">
        <f t="shared" si="46"/>
        <v>509</v>
      </c>
      <c r="C521" s="18">
        <f t="shared" si="48"/>
        <v>38430.34731089011</v>
      </c>
      <c r="D521" s="18">
        <f t="shared" si="49"/>
        <v>222.55117516890044</v>
      </c>
      <c r="E521" s="18">
        <f t="shared" si="50"/>
        <v>103.4663196831657</v>
      </c>
      <c r="F521" s="18">
        <f>SUM($D$12:D521,$E$12:E521)</f>
        <v>165942.9048797016</v>
      </c>
      <c r="G521" s="18">
        <f>SUM($E$12:E521)</f>
        <v>104150.70101542278</v>
      </c>
      <c r="H521" s="31">
        <f t="shared" si="51"/>
        <v>38207.79613572121</v>
      </c>
    </row>
    <row r="522" spans="1:8" ht="15" customHeight="1">
      <c r="A522" s="29">
        <f t="shared" si="47"/>
        <v>20</v>
      </c>
      <c r="B522" s="30">
        <f t="shared" si="46"/>
        <v>510</v>
      </c>
      <c r="C522" s="18">
        <f t="shared" si="48"/>
        <v>38207.79613572121</v>
      </c>
      <c r="D522" s="18">
        <f t="shared" si="49"/>
        <v>223.1503514097398</v>
      </c>
      <c r="E522" s="18">
        <f t="shared" si="50"/>
        <v>102.86714344232634</v>
      </c>
      <c r="F522" s="18">
        <f>SUM($D$12:D522,$E$12:E522)</f>
        <v>166268.92237455366</v>
      </c>
      <c r="G522" s="18">
        <f>SUM($E$12:E522)</f>
        <v>104253.5681588651</v>
      </c>
      <c r="H522" s="31">
        <f t="shared" si="51"/>
        <v>37984.64578431147</v>
      </c>
    </row>
    <row r="523" spans="1:8" ht="15" customHeight="1">
      <c r="A523" s="29">
        <f t="shared" si="47"/>
        <v>20</v>
      </c>
      <c r="B523" s="30">
        <f t="shared" si="46"/>
        <v>511</v>
      </c>
      <c r="C523" s="18">
        <f t="shared" si="48"/>
        <v>37984.64578431147</v>
      </c>
      <c r="D523" s="18">
        <f t="shared" si="49"/>
        <v>223.75114081738138</v>
      </c>
      <c r="E523" s="18">
        <f t="shared" si="50"/>
        <v>102.26635403468474</v>
      </c>
      <c r="F523" s="18">
        <f>SUM($D$12:D523,$E$12:E523)</f>
        <v>166594.93986940576</v>
      </c>
      <c r="G523" s="18">
        <f>SUM($E$12:E523)</f>
        <v>104355.83451289979</v>
      </c>
      <c r="H523" s="31">
        <f t="shared" si="51"/>
        <v>37760.89464349409</v>
      </c>
    </row>
    <row r="524" spans="1:8" ht="15" customHeight="1">
      <c r="A524" s="29">
        <f t="shared" si="47"/>
        <v>20</v>
      </c>
      <c r="B524" s="30">
        <f t="shared" si="46"/>
        <v>512</v>
      </c>
      <c r="C524" s="18">
        <f t="shared" si="48"/>
        <v>37760.89464349409</v>
      </c>
      <c r="D524" s="18">
        <f t="shared" si="49"/>
        <v>224.35354773496664</v>
      </c>
      <c r="E524" s="18">
        <f t="shared" si="50"/>
        <v>101.66394711709948</v>
      </c>
      <c r="F524" s="18">
        <f>SUM($D$12:D524,$E$12:E524)</f>
        <v>166920.95736425783</v>
      </c>
      <c r="G524" s="18">
        <f>SUM($E$12:E524)</f>
        <v>104457.49846001688</v>
      </c>
      <c r="H524" s="31">
        <f t="shared" si="51"/>
        <v>37536.54109575912</v>
      </c>
    </row>
    <row r="525" spans="1:8" ht="15" customHeight="1">
      <c r="A525" s="29">
        <f t="shared" si="47"/>
        <v>20</v>
      </c>
      <c r="B525" s="30">
        <f t="shared" si="46"/>
        <v>513</v>
      </c>
      <c r="C525" s="18">
        <f t="shared" si="48"/>
        <v>37536.54109575912</v>
      </c>
      <c r="D525" s="18">
        <f t="shared" si="49"/>
        <v>224.95757651733004</v>
      </c>
      <c r="E525" s="18">
        <f t="shared" si="50"/>
        <v>101.05991833473611</v>
      </c>
      <c r="F525" s="18">
        <f>SUM($D$12:D525,$E$12:E525)</f>
        <v>167246.97485910988</v>
      </c>
      <c r="G525" s="18">
        <f>SUM($E$12:E525)</f>
        <v>104558.55837835162</v>
      </c>
      <c r="H525" s="31">
        <f t="shared" si="51"/>
        <v>37311.583519241794</v>
      </c>
    </row>
    <row r="526" spans="1:8" ht="15" customHeight="1">
      <c r="A526" s="29">
        <f t="shared" si="47"/>
        <v>20</v>
      </c>
      <c r="B526" s="30">
        <f t="shared" si="46"/>
        <v>514</v>
      </c>
      <c r="C526" s="18">
        <f t="shared" si="48"/>
        <v>37311.583519241794</v>
      </c>
      <c r="D526" s="18">
        <f t="shared" si="49"/>
        <v>225.56323153103054</v>
      </c>
      <c r="E526" s="18">
        <f t="shared" si="50"/>
        <v>100.4542633210356</v>
      </c>
      <c r="F526" s="18">
        <f>SUM($D$12:D526,$E$12:E526)</f>
        <v>167572.99235396198</v>
      </c>
      <c r="G526" s="18">
        <f>SUM($E$12:E526)</f>
        <v>104659.01264167266</v>
      </c>
      <c r="H526" s="31">
        <f t="shared" si="51"/>
        <v>37086.020287710766</v>
      </c>
    </row>
    <row r="527" spans="1:8" ht="15" customHeight="1">
      <c r="A527" s="29">
        <f t="shared" si="47"/>
        <v>20</v>
      </c>
      <c r="B527" s="30">
        <f aca="true" t="shared" si="52" ref="B527:B590">B526+1</f>
        <v>515</v>
      </c>
      <c r="C527" s="18">
        <f t="shared" si="48"/>
        <v>37086.020287710766</v>
      </c>
      <c r="D527" s="18">
        <f t="shared" si="49"/>
        <v>226.17051715438328</v>
      </c>
      <c r="E527" s="18">
        <f t="shared" si="50"/>
        <v>99.84697769768285</v>
      </c>
      <c r="F527" s="18">
        <f>SUM($D$12:D527,$E$12:E527)</f>
        <v>167899.009848814</v>
      </c>
      <c r="G527" s="18">
        <f>SUM($E$12:E527)</f>
        <v>104758.85961937034</v>
      </c>
      <c r="H527" s="31">
        <f t="shared" si="51"/>
        <v>36859.849770556386</v>
      </c>
    </row>
    <row r="528" spans="1:8" ht="15" customHeight="1">
      <c r="A528" s="29">
        <f t="shared" si="47"/>
        <v>20</v>
      </c>
      <c r="B528" s="30">
        <f t="shared" si="52"/>
        <v>516</v>
      </c>
      <c r="C528" s="18">
        <f t="shared" si="48"/>
        <v>36859.849770556386</v>
      </c>
      <c r="D528" s="18">
        <f t="shared" si="49"/>
        <v>226.77943777749124</v>
      </c>
      <c r="E528" s="18">
        <f t="shared" si="50"/>
        <v>99.2380570745749</v>
      </c>
      <c r="F528" s="18">
        <f>SUM($D$12:D528,$E$12:E528)</f>
        <v>168225.0273436661</v>
      </c>
      <c r="G528" s="18">
        <f>SUM($E$12:E528)</f>
        <v>104858.09767644492</v>
      </c>
      <c r="H528" s="31">
        <f t="shared" si="51"/>
        <v>36633.070332778894</v>
      </c>
    </row>
    <row r="529" spans="1:8" ht="15" customHeight="1">
      <c r="A529" s="29">
        <f t="shared" si="47"/>
        <v>20</v>
      </c>
      <c r="B529" s="30">
        <f t="shared" si="52"/>
        <v>517</v>
      </c>
      <c r="C529" s="18">
        <f t="shared" si="48"/>
        <v>36633.070332778894</v>
      </c>
      <c r="D529" s="18">
        <f t="shared" si="49"/>
        <v>227.3899978022768</v>
      </c>
      <c r="E529" s="18">
        <f t="shared" si="50"/>
        <v>98.62749704978934</v>
      </c>
      <c r="F529" s="18">
        <f>SUM($D$12:D529,$E$12:E529)</f>
        <v>168551.04483851814</v>
      </c>
      <c r="G529" s="18">
        <f>SUM($E$12:E529)</f>
        <v>104956.7251734947</v>
      </c>
      <c r="H529" s="31">
        <f t="shared" si="51"/>
        <v>36405.68033497662</v>
      </c>
    </row>
    <row r="530" spans="1:8" ht="15" customHeight="1">
      <c r="A530" s="29">
        <f t="shared" si="47"/>
        <v>20</v>
      </c>
      <c r="B530" s="30">
        <f t="shared" si="52"/>
        <v>518</v>
      </c>
      <c r="C530" s="18">
        <f t="shared" si="48"/>
        <v>36405.68033497662</v>
      </c>
      <c r="D530" s="18">
        <f t="shared" si="49"/>
        <v>228.00220164251368</v>
      </c>
      <c r="E530" s="18">
        <f t="shared" si="50"/>
        <v>98.01529320955244</v>
      </c>
      <c r="F530" s="18">
        <f>SUM($D$12:D530,$E$12:E530)</f>
        <v>168877.06233337018</v>
      </c>
      <c r="G530" s="18">
        <f>SUM($E$12:E530)</f>
        <v>105054.74046670426</v>
      </c>
      <c r="H530" s="31">
        <f t="shared" si="51"/>
        <v>36177.678133334106</v>
      </c>
    </row>
    <row r="531" spans="1:8" ht="15" customHeight="1">
      <c r="A531" s="29">
        <f t="shared" si="47"/>
        <v>20</v>
      </c>
      <c r="B531" s="30">
        <f t="shared" si="52"/>
        <v>519</v>
      </c>
      <c r="C531" s="18">
        <f t="shared" si="48"/>
        <v>36177.678133334106</v>
      </c>
      <c r="D531" s="18">
        <f t="shared" si="49"/>
        <v>228.61605372385893</v>
      </c>
      <c r="E531" s="18">
        <f t="shared" si="50"/>
        <v>97.40144112820721</v>
      </c>
      <c r="F531" s="18">
        <f>SUM($D$12:D531,$E$12:E531)</f>
        <v>169203.07982822222</v>
      </c>
      <c r="G531" s="18">
        <f>SUM($E$12:E531)</f>
        <v>105152.14190783247</v>
      </c>
      <c r="H531" s="31">
        <f t="shared" si="51"/>
        <v>35949.062079610245</v>
      </c>
    </row>
    <row r="532" spans="1:8" ht="15" customHeight="1">
      <c r="A532" s="29">
        <f t="shared" si="47"/>
        <v>20</v>
      </c>
      <c r="B532" s="30">
        <f t="shared" si="52"/>
        <v>520</v>
      </c>
      <c r="C532" s="18">
        <f t="shared" si="48"/>
        <v>35949.062079610245</v>
      </c>
      <c r="D532" s="18">
        <f t="shared" si="49"/>
        <v>229.2315584838847</v>
      </c>
      <c r="E532" s="18">
        <f t="shared" si="50"/>
        <v>96.78593636818144</v>
      </c>
      <c r="F532" s="18">
        <f>SUM($D$12:D532,$E$12:E532)</f>
        <v>169529.09732307433</v>
      </c>
      <c r="G532" s="18">
        <f>SUM($E$12:E532)</f>
        <v>105248.92784420065</v>
      </c>
      <c r="H532" s="31">
        <f t="shared" si="51"/>
        <v>35719.83052112636</v>
      </c>
    </row>
    <row r="533" spans="1:8" ht="15" customHeight="1">
      <c r="A533" s="29">
        <f t="shared" si="47"/>
        <v>21</v>
      </c>
      <c r="B533" s="30">
        <f t="shared" si="52"/>
        <v>521</v>
      </c>
      <c r="C533" s="18">
        <f t="shared" si="48"/>
        <v>35719.83052112636</v>
      </c>
      <c r="D533" s="18">
        <f t="shared" si="49"/>
        <v>229.84872037211056</v>
      </c>
      <c r="E533" s="18">
        <f t="shared" si="50"/>
        <v>96.16877447995559</v>
      </c>
      <c r="F533" s="18">
        <f>SUM($D$12:D533,$E$12:E533)</f>
        <v>169855.1148179264</v>
      </c>
      <c r="G533" s="18">
        <f>SUM($E$12:E533)</f>
        <v>105345.0966186806</v>
      </c>
      <c r="H533" s="31">
        <f t="shared" si="51"/>
        <v>35489.98180075425</v>
      </c>
    </row>
    <row r="534" spans="1:8" ht="15" customHeight="1">
      <c r="A534" s="29">
        <f t="shared" si="47"/>
        <v>21</v>
      </c>
      <c r="B534" s="30">
        <f t="shared" si="52"/>
        <v>522</v>
      </c>
      <c r="C534" s="18">
        <f t="shared" si="48"/>
        <v>35489.98180075425</v>
      </c>
      <c r="D534" s="18">
        <f t="shared" si="49"/>
        <v>230.46754385003547</v>
      </c>
      <c r="E534" s="18">
        <f t="shared" si="50"/>
        <v>95.54995100203067</v>
      </c>
      <c r="F534" s="18">
        <f>SUM($D$12:D534,$E$12:E534)</f>
        <v>170181.13231277844</v>
      </c>
      <c r="G534" s="18">
        <f>SUM($E$12:E534)</f>
        <v>105440.64656968263</v>
      </c>
      <c r="H534" s="31">
        <f t="shared" si="51"/>
        <v>35259.514256904215</v>
      </c>
    </row>
    <row r="535" spans="1:8" ht="15" customHeight="1">
      <c r="A535" s="29">
        <f t="shared" si="47"/>
        <v>21</v>
      </c>
      <c r="B535" s="30">
        <f t="shared" si="52"/>
        <v>523</v>
      </c>
      <c r="C535" s="18">
        <f t="shared" si="48"/>
        <v>35259.514256904215</v>
      </c>
      <c r="D535" s="18">
        <f t="shared" si="49"/>
        <v>231.08803339117017</v>
      </c>
      <c r="E535" s="18">
        <f t="shared" si="50"/>
        <v>94.92946146089596</v>
      </c>
      <c r="F535" s="18">
        <f>SUM($D$12:D535,$E$12:E535)</f>
        <v>170507.1498076305</v>
      </c>
      <c r="G535" s="18">
        <f>SUM($E$12:E535)</f>
        <v>105535.57603114353</v>
      </c>
      <c r="H535" s="31">
        <f t="shared" si="51"/>
        <v>35028.426223513045</v>
      </c>
    </row>
    <row r="536" spans="1:8" ht="15" customHeight="1">
      <c r="A536" s="29">
        <f t="shared" si="47"/>
        <v>21</v>
      </c>
      <c r="B536" s="30">
        <f t="shared" si="52"/>
        <v>524</v>
      </c>
      <c r="C536" s="18">
        <f t="shared" si="48"/>
        <v>35028.426223513045</v>
      </c>
      <c r="D536" s="18">
        <f t="shared" si="49"/>
        <v>231.71019348106947</v>
      </c>
      <c r="E536" s="18">
        <f t="shared" si="50"/>
        <v>94.30730137099667</v>
      </c>
      <c r="F536" s="18">
        <f>SUM($D$12:D536,$E$12:E536)</f>
        <v>170833.1673024826</v>
      </c>
      <c r="G536" s="18">
        <f>SUM($E$12:E536)</f>
        <v>105629.88333251452</v>
      </c>
      <c r="H536" s="31">
        <f t="shared" si="51"/>
        <v>34796.716030031974</v>
      </c>
    </row>
    <row r="537" spans="1:8" ht="15" customHeight="1">
      <c r="A537" s="29">
        <f t="shared" si="47"/>
        <v>21</v>
      </c>
      <c r="B537" s="30">
        <f t="shared" si="52"/>
        <v>525</v>
      </c>
      <c r="C537" s="18">
        <f t="shared" si="48"/>
        <v>34796.716030031974</v>
      </c>
      <c r="D537" s="18">
        <f t="shared" si="49"/>
        <v>232.33402861736465</v>
      </c>
      <c r="E537" s="18">
        <f t="shared" si="50"/>
        <v>93.68346623470148</v>
      </c>
      <c r="F537" s="18">
        <f>SUM($D$12:D537,$E$12:E537)</f>
        <v>171159.18479733466</v>
      </c>
      <c r="G537" s="18">
        <f>SUM($E$12:E537)</f>
        <v>105723.56679874922</v>
      </c>
      <c r="H537" s="31">
        <f t="shared" si="51"/>
        <v>34564.38200141461</v>
      </c>
    </row>
    <row r="538" spans="1:8" ht="15" customHeight="1">
      <c r="A538" s="29">
        <f t="shared" si="47"/>
        <v>21</v>
      </c>
      <c r="B538" s="30">
        <f t="shared" si="52"/>
        <v>526</v>
      </c>
      <c r="C538" s="18">
        <f t="shared" si="48"/>
        <v>34564.38200141461</v>
      </c>
      <c r="D538" s="18">
        <f t="shared" si="49"/>
        <v>232.95954330979603</v>
      </c>
      <c r="E538" s="18">
        <f t="shared" si="50"/>
        <v>93.0579515422701</v>
      </c>
      <c r="F538" s="18">
        <f>SUM($D$12:D538,$E$12:E538)</f>
        <v>171485.20229218667</v>
      </c>
      <c r="G538" s="18">
        <f>SUM($E$12:E538)</f>
        <v>105816.62475029149</v>
      </c>
      <c r="H538" s="31">
        <f t="shared" si="51"/>
        <v>34331.42245810482</v>
      </c>
    </row>
    <row r="539" spans="1:8" ht="15" customHeight="1">
      <c r="A539" s="29">
        <f t="shared" si="47"/>
        <v>21</v>
      </c>
      <c r="B539" s="30">
        <f t="shared" si="52"/>
        <v>527</v>
      </c>
      <c r="C539" s="18">
        <f t="shared" si="48"/>
        <v>34331.42245810482</v>
      </c>
      <c r="D539" s="18">
        <f t="shared" si="49"/>
        <v>233.58674208024547</v>
      </c>
      <c r="E539" s="18">
        <f t="shared" si="50"/>
        <v>92.43075277182068</v>
      </c>
      <c r="F539" s="18">
        <f>SUM($D$12:D539,$E$12:E539)</f>
        <v>171811.21978703878</v>
      </c>
      <c r="G539" s="18">
        <f>SUM($E$12:E539)</f>
        <v>105909.05550306331</v>
      </c>
      <c r="H539" s="31">
        <f t="shared" si="51"/>
        <v>34097.83571602457</v>
      </c>
    </row>
    <row r="540" spans="1:8" ht="15" customHeight="1">
      <c r="A540" s="29">
        <f t="shared" si="47"/>
        <v>21</v>
      </c>
      <c r="B540" s="30">
        <f t="shared" si="52"/>
        <v>528</v>
      </c>
      <c r="C540" s="18">
        <f t="shared" si="48"/>
        <v>34097.83571602457</v>
      </c>
      <c r="D540" s="18">
        <f t="shared" si="49"/>
        <v>234.2156294627692</v>
      </c>
      <c r="E540" s="18">
        <f t="shared" si="50"/>
        <v>91.80186538929694</v>
      </c>
      <c r="F540" s="18">
        <f>SUM($D$12:D540,$E$12:E540)</f>
        <v>172137.23728189088</v>
      </c>
      <c r="G540" s="18">
        <f>SUM($E$12:E540)</f>
        <v>106000.8573684526</v>
      </c>
      <c r="H540" s="31">
        <f t="shared" si="51"/>
        <v>33863.6200865618</v>
      </c>
    </row>
    <row r="541" spans="1:8" ht="15" customHeight="1">
      <c r="A541" s="29">
        <f t="shared" si="47"/>
        <v>21</v>
      </c>
      <c r="B541" s="30">
        <f t="shared" si="52"/>
        <v>529</v>
      </c>
      <c r="C541" s="18">
        <f t="shared" si="48"/>
        <v>33863.6200865618</v>
      </c>
      <c r="D541" s="18">
        <f t="shared" si="49"/>
        <v>234.84621000363052</v>
      </c>
      <c r="E541" s="18">
        <f t="shared" si="50"/>
        <v>91.17128484843563</v>
      </c>
      <c r="F541" s="18">
        <f>SUM($D$12:D541,$E$12:E541)</f>
        <v>172463.25477674292</v>
      </c>
      <c r="G541" s="18">
        <f>SUM($E$12:E541)</f>
        <v>106092.02865330104</v>
      </c>
      <c r="H541" s="31">
        <f t="shared" si="51"/>
        <v>33628.77387655817</v>
      </c>
    </row>
    <row r="542" spans="1:8" ht="15" customHeight="1">
      <c r="A542" s="29">
        <f t="shared" si="47"/>
        <v>21</v>
      </c>
      <c r="B542" s="30">
        <f t="shared" si="52"/>
        <v>530</v>
      </c>
      <c r="C542" s="18">
        <f t="shared" si="48"/>
        <v>33628.77387655817</v>
      </c>
      <c r="D542" s="18">
        <f t="shared" si="49"/>
        <v>235.4784882613326</v>
      </c>
      <c r="E542" s="18">
        <f t="shared" si="50"/>
        <v>90.53900659073354</v>
      </c>
      <c r="F542" s="18">
        <f>SUM($D$12:D542,$E$12:E542)</f>
        <v>172789.272271595</v>
      </c>
      <c r="G542" s="18">
        <f>SUM($E$12:E542)</f>
        <v>106182.56765989176</v>
      </c>
      <c r="H542" s="31">
        <f t="shared" si="51"/>
        <v>33393.295388296836</v>
      </c>
    </row>
    <row r="543" spans="1:8" ht="15" customHeight="1">
      <c r="A543" s="29">
        <f t="shared" si="47"/>
        <v>21</v>
      </c>
      <c r="B543" s="30">
        <f t="shared" si="52"/>
        <v>531</v>
      </c>
      <c r="C543" s="18">
        <f t="shared" si="48"/>
        <v>33393.295388296836</v>
      </c>
      <c r="D543" s="18">
        <f t="shared" si="49"/>
        <v>236.11246880665158</v>
      </c>
      <c r="E543" s="18">
        <f t="shared" si="50"/>
        <v>89.90502604541456</v>
      </c>
      <c r="F543" s="18">
        <f>SUM($D$12:D543,$E$12:E543)</f>
        <v>173115.2897664471</v>
      </c>
      <c r="G543" s="18">
        <f>SUM($E$12:E543)</f>
        <v>106272.47268593717</v>
      </c>
      <c r="H543" s="31">
        <f t="shared" si="51"/>
        <v>33157.18291949019</v>
      </c>
    </row>
    <row r="544" spans="1:8" ht="15" customHeight="1">
      <c r="A544" s="29">
        <f t="shared" si="47"/>
        <v>21</v>
      </c>
      <c r="B544" s="30">
        <f t="shared" si="52"/>
        <v>532</v>
      </c>
      <c r="C544" s="18">
        <f t="shared" si="48"/>
        <v>33157.18291949019</v>
      </c>
      <c r="D544" s="18">
        <f t="shared" si="49"/>
        <v>236.74815622266948</v>
      </c>
      <c r="E544" s="18">
        <f t="shared" si="50"/>
        <v>89.26933862939667</v>
      </c>
      <c r="F544" s="18">
        <f>SUM($D$12:D544,$E$12:E544)</f>
        <v>173441.30726129917</v>
      </c>
      <c r="G544" s="18">
        <f>SUM($E$12:E544)</f>
        <v>106361.74202456657</v>
      </c>
      <c r="H544" s="31">
        <f t="shared" si="51"/>
        <v>32920.43476326752</v>
      </c>
    </row>
    <row r="545" spans="1:8" ht="15" customHeight="1">
      <c r="A545" s="29">
        <f t="shared" si="47"/>
        <v>21</v>
      </c>
      <c r="B545" s="30">
        <f t="shared" si="52"/>
        <v>533</v>
      </c>
      <c r="C545" s="18">
        <f t="shared" si="48"/>
        <v>32920.43476326752</v>
      </c>
      <c r="D545" s="18">
        <f t="shared" si="49"/>
        <v>237.38555510480742</v>
      </c>
      <c r="E545" s="18">
        <f t="shared" si="50"/>
        <v>88.63193974725871</v>
      </c>
      <c r="F545" s="18">
        <f>SUM($D$12:D545,$E$12:E545)</f>
        <v>173767.32475615118</v>
      </c>
      <c r="G545" s="18">
        <f>SUM($E$12:E545)</f>
        <v>106450.37396431383</v>
      </c>
      <c r="H545" s="31">
        <f t="shared" si="51"/>
        <v>32683.049208162713</v>
      </c>
    </row>
    <row r="546" spans="1:8" ht="15" customHeight="1">
      <c r="A546" s="29">
        <f t="shared" si="47"/>
        <v>21</v>
      </c>
      <c r="B546" s="30">
        <f t="shared" si="52"/>
        <v>534</v>
      </c>
      <c r="C546" s="18">
        <f t="shared" si="48"/>
        <v>32683.049208162713</v>
      </c>
      <c r="D546" s="18">
        <f t="shared" si="49"/>
        <v>238.02467006085882</v>
      </c>
      <c r="E546" s="18">
        <f t="shared" si="50"/>
        <v>87.99282479120731</v>
      </c>
      <c r="F546" s="18">
        <f>SUM($D$12:D546,$E$12:E546)</f>
        <v>174093.34225100328</v>
      </c>
      <c r="G546" s="18">
        <f>SUM($E$12:E546)</f>
        <v>106538.36678910503</v>
      </c>
      <c r="H546" s="31">
        <f t="shared" si="51"/>
        <v>32445.024538101854</v>
      </c>
    </row>
    <row r="547" spans="1:8" ht="15" customHeight="1">
      <c r="A547" s="29">
        <f t="shared" si="47"/>
        <v>21</v>
      </c>
      <c r="B547" s="30">
        <f t="shared" si="52"/>
        <v>535</v>
      </c>
      <c r="C547" s="18">
        <f t="shared" si="48"/>
        <v>32445.024538101854</v>
      </c>
      <c r="D547" s="18">
        <f t="shared" si="49"/>
        <v>238.66550571102266</v>
      </c>
      <c r="E547" s="18">
        <f t="shared" si="50"/>
        <v>87.35198914104346</v>
      </c>
      <c r="F547" s="18">
        <f>SUM($D$12:D547,$E$12:E547)</f>
        <v>174419.35974585533</v>
      </c>
      <c r="G547" s="18">
        <f>SUM($E$12:E547)</f>
        <v>106625.71877824607</v>
      </c>
      <c r="H547" s="31">
        <f t="shared" si="51"/>
        <v>32206.359032390832</v>
      </c>
    </row>
    <row r="548" spans="1:8" ht="15" customHeight="1">
      <c r="A548" s="29">
        <f t="shared" si="47"/>
        <v>21</v>
      </c>
      <c r="B548" s="30">
        <f t="shared" si="52"/>
        <v>536</v>
      </c>
      <c r="C548" s="18">
        <f t="shared" si="48"/>
        <v>32206.359032390832</v>
      </c>
      <c r="D548" s="18">
        <f t="shared" si="49"/>
        <v>239.30806668793696</v>
      </c>
      <c r="E548" s="18">
        <f t="shared" si="50"/>
        <v>86.70942816412918</v>
      </c>
      <c r="F548" s="18">
        <f>SUM($D$12:D548,$E$12:E548)</f>
        <v>174745.3772407074</v>
      </c>
      <c r="G548" s="18">
        <f>SUM($E$12:E548)</f>
        <v>106712.4282064102</v>
      </c>
      <c r="H548" s="31">
        <f t="shared" si="51"/>
        <v>31967.050965702896</v>
      </c>
    </row>
    <row r="549" spans="1:8" ht="15" customHeight="1">
      <c r="A549" s="29">
        <f t="shared" si="47"/>
        <v>21</v>
      </c>
      <c r="B549" s="30">
        <f t="shared" si="52"/>
        <v>537</v>
      </c>
      <c r="C549" s="18">
        <f t="shared" si="48"/>
        <v>31967.050965702896</v>
      </c>
      <c r="D549" s="18">
        <f t="shared" si="49"/>
        <v>239.95235763671218</v>
      </c>
      <c r="E549" s="18">
        <f t="shared" si="50"/>
        <v>86.06513721535397</v>
      </c>
      <c r="F549" s="18">
        <f>SUM($D$12:D549,$E$12:E549)</f>
        <v>175071.39473555947</v>
      </c>
      <c r="G549" s="18">
        <f>SUM($E$12:E549)</f>
        <v>106798.49334362555</v>
      </c>
      <c r="H549" s="31">
        <f t="shared" si="51"/>
        <v>31727.098608066182</v>
      </c>
    </row>
    <row r="550" spans="1:8" ht="15" customHeight="1">
      <c r="A550" s="29">
        <f t="shared" si="47"/>
        <v>21</v>
      </c>
      <c r="B550" s="30">
        <f t="shared" si="52"/>
        <v>538</v>
      </c>
      <c r="C550" s="18">
        <f t="shared" si="48"/>
        <v>31727.098608066182</v>
      </c>
      <c r="D550" s="18">
        <f t="shared" si="49"/>
        <v>240.59838321496488</v>
      </c>
      <c r="E550" s="18">
        <f t="shared" si="50"/>
        <v>85.41911163710127</v>
      </c>
      <c r="F550" s="18">
        <f>SUM($D$12:D550,$E$12:E550)</f>
        <v>175397.41223041154</v>
      </c>
      <c r="G550" s="18">
        <f>SUM($E$12:E550)</f>
        <v>106883.91245526266</v>
      </c>
      <c r="H550" s="31">
        <f t="shared" si="51"/>
        <v>31486.500224851217</v>
      </c>
    </row>
    <row r="551" spans="1:8" ht="15" customHeight="1">
      <c r="A551" s="29">
        <f t="shared" si="47"/>
        <v>21</v>
      </c>
      <c r="B551" s="30">
        <f t="shared" si="52"/>
        <v>539</v>
      </c>
      <c r="C551" s="18">
        <f t="shared" si="48"/>
        <v>31486.500224851217</v>
      </c>
      <c r="D551" s="18">
        <f t="shared" si="49"/>
        <v>241.2461480928513</v>
      </c>
      <c r="E551" s="18">
        <f t="shared" si="50"/>
        <v>84.77134675921482</v>
      </c>
      <c r="F551" s="18">
        <f>SUM($D$12:D551,$E$12:E551)</f>
        <v>175723.42972526362</v>
      </c>
      <c r="G551" s="18">
        <f>SUM($E$12:E551)</f>
        <v>106968.68380202187</v>
      </c>
      <c r="H551" s="31">
        <f t="shared" si="51"/>
        <v>31245.254076758367</v>
      </c>
    </row>
    <row r="552" spans="1:8" ht="15" customHeight="1">
      <c r="A552" s="29">
        <f aca="true" t="shared" si="53" ref="A552:A615">A526+1</f>
        <v>21</v>
      </c>
      <c r="B552" s="30">
        <f t="shared" si="52"/>
        <v>540</v>
      </c>
      <c r="C552" s="18">
        <f t="shared" si="48"/>
        <v>31245.254076758367</v>
      </c>
      <c r="D552" s="18">
        <f t="shared" si="49"/>
        <v>241.8956569531013</v>
      </c>
      <c r="E552" s="18">
        <f t="shared" si="50"/>
        <v>84.12183789896484</v>
      </c>
      <c r="F552" s="18">
        <f>SUM($D$12:D552,$E$12:E552)</f>
        <v>176049.4472201157</v>
      </c>
      <c r="G552" s="18">
        <f>SUM($E$12:E552)</f>
        <v>107052.80563992083</v>
      </c>
      <c r="H552" s="31">
        <f t="shared" si="51"/>
        <v>31003.358419805267</v>
      </c>
    </row>
    <row r="553" spans="1:8" ht="15" customHeight="1">
      <c r="A553" s="29">
        <f t="shared" si="53"/>
        <v>21</v>
      </c>
      <c r="B553" s="30">
        <f t="shared" si="52"/>
        <v>541</v>
      </c>
      <c r="C553" s="18">
        <f t="shared" si="48"/>
        <v>31003.358419805267</v>
      </c>
      <c r="D553" s="18">
        <f t="shared" si="49"/>
        <v>242.54691449105195</v>
      </c>
      <c r="E553" s="18">
        <f t="shared" si="50"/>
        <v>83.4705803610142</v>
      </c>
      <c r="F553" s="18">
        <f>SUM($D$12:D553,$E$12:E553)</f>
        <v>176375.46471496776</v>
      </c>
      <c r="G553" s="18">
        <f>SUM($E$12:E553)</f>
        <v>107136.27622028184</v>
      </c>
      <c r="H553" s="31">
        <f t="shared" si="51"/>
        <v>30760.811505314214</v>
      </c>
    </row>
    <row r="554" spans="1:8" ht="15" customHeight="1">
      <c r="A554" s="29">
        <f t="shared" si="53"/>
        <v>21</v>
      </c>
      <c r="B554" s="30">
        <f t="shared" si="52"/>
        <v>542</v>
      </c>
      <c r="C554" s="18">
        <f t="shared" si="48"/>
        <v>30760.811505314214</v>
      </c>
      <c r="D554" s="18">
        <f t="shared" si="49"/>
        <v>243.1999254146817</v>
      </c>
      <c r="E554" s="18">
        <f t="shared" si="50"/>
        <v>82.81756943738444</v>
      </c>
      <c r="F554" s="18">
        <f>SUM($D$12:D554,$E$12:E554)</f>
        <v>176701.48220981983</v>
      </c>
      <c r="G554" s="18">
        <f>SUM($E$12:E554)</f>
        <v>107219.09378971922</v>
      </c>
      <c r="H554" s="31">
        <f t="shared" si="51"/>
        <v>30517.61157989953</v>
      </c>
    </row>
    <row r="555" spans="1:8" ht="15" customHeight="1">
      <c r="A555" s="29">
        <f t="shared" si="53"/>
        <v>21</v>
      </c>
      <c r="B555" s="30">
        <f t="shared" si="52"/>
        <v>543</v>
      </c>
      <c r="C555" s="18">
        <f t="shared" si="48"/>
        <v>30517.61157989953</v>
      </c>
      <c r="D555" s="18">
        <f t="shared" si="49"/>
        <v>243.8546944446443</v>
      </c>
      <c r="E555" s="18">
        <f t="shared" si="50"/>
        <v>82.16280040742183</v>
      </c>
      <c r="F555" s="18">
        <f>SUM($D$12:D555,$E$12:E555)</f>
        <v>177027.49970467188</v>
      </c>
      <c r="G555" s="18">
        <f>SUM($E$12:E555)</f>
        <v>107301.25659012664</v>
      </c>
      <c r="H555" s="31">
        <f t="shared" si="51"/>
        <v>30273.756885454888</v>
      </c>
    </row>
    <row r="556" spans="1:8" ht="15" customHeight="1">
      <c r="A556" s="29">
        <f t="shared" si="53"/>
        <v>21</v>
      </c>
      <c r="B556" s="30">
        <f t="shared" si="52"/>
        <v>544</v>
      </c>
      <c r="C556" s="18">
        <f t="shared" si="48"/>
        <v>30273.756885454888</v>
      </c>
      <c r="D556" s="18">
        <f t="shared" si="49"/>
        <v>244.51122631430297</v>
      </c>
      <c r="E556" s="18">
        <f t="shared" si="50"/>
        <v>81.50626853776316</v>
      </c>
      <c r="F556" s="18">
        <f>SUM($D$12:D556,$E$12:E556)</f>
        <v>177353.51719952392</v>
      </c>
      <c r="G556" s="18">
        <f>SUM($E$12:E556)</f>
        <v>107382.7628586644</v>
      </c>
      <c r="H556" s="31">
        <f t="shared" si="51"/>
        <v>30029.245659140586</v>
      </c>
    </row>
    <row r="557" spans="1:8" ht="15" customHeight="1">
      <c r="A557" s="29">
        <f t="shared" si="53"/>
        <v>21</v>
      </c>
      <c r="B557" s="30">
        <f t="shared" si="52"/>
        <v>545</v>
      </c>
      <c r="C557" s="18">
        <f t="shared" si="48"/>
        <v>30029.245659140586</v>
      </c>
      <c r="D557" s="18">
        <f t="shared" si="49"/>
        <v>245.16952576976456</v>
      </c>
      <c r="E557" s="18">
        <f t="shared" si="50"/>
        <v>80.84796908230159</v>
      </c>
      <c r="F557" s="18">
        <f>SUM($D$12:D557,$E$12:E557)</f>
        <v>177679.534694376</v>
      </c>
      <c r="G557" s="18">
        <f>SUM($E$12:E557)</f>
        <v>107463.6108277467</v>
      </c>
      <c r="H557" s="31">
        <f t="shared" si="51"/>
        <v>29784.07613337082</v>
      </c>
    </row>
    <row r="558" spans="1:8" ht="15" customHeight="1">
      <c r="A558" s="29">
        <f t="shared" si="53"/>
        <v>21</v>
      </c>
      <c r="B558" s="30">
        <f t="shared" si="52"/>
        <v>546</v>
      </c>
      <c r="C558" s="18">
        <f t="shared" si="48"/>
        <v>29784.07613337082</v>
      </c>
      <c r="D558" s="18">
        <f t="shared" si="49"/>
        <v>245.82959756991391</v>
      </c>
      <c r="E558" s="18">
        <f t="shared" si="50"/>
        <v>80.1878972821522</v>
      </c>
      <c r="F558" s="18">
        <f>SUM($D$12:D558,$E$12:E558)</f>
        <v>178005.55218922804</v>
      </c>
      <c r="G558" s="18">
        <f>SUM($E$12:E558)</f>
        <v>107543.79872502886</v>
      </c>
      <c r="H558" s="31">
        <f t="shared" si="51"/>
        <v>29538.246535800907</v>
      </c>
    </row>
    <row r="559" spans="1:8" ht="15" customHeight="1">
      <c r="A559" s="29">
        <f t="shared" si="53"/>
        <v>22</v>
      </c>
      <c r="B559" s="30">
        <f t="shared" si="52"/>
        <v>547</v>
      </c>
      <c r="C559" s="18">
        <f t="shared" si="48"/>
        <v>29538.246535800907</v>
      </c>
      <c r="D559" s="18">
        <f t="shared" si="49"/>
        <v>246.4914464864483</v>
      </c>
      <c r="E559" s="18">
        <f t="shared" si="50"/>
        <v>79.52604836561783</v>
      </c>
      <c r="F559" s="18">
        <f>SUM($D$12:D559,$E$12:E559)</f>
        <v>178331.5696840801</v>
      </c>
      <c r="G559" s="18">
        <f>SUM($E$12:E559)</f>
        <v>107623.32477339447</v>
      </c>
      <c r="H559" s="31">
        <f t="shared" si="51"/>
        <v>29291.755089314458</v>
      </c>
    </row>
    <row r="560" spans="1:8" ht="15" customHeight="1">
      <c r="A560" s="29">
        <f t="shared" si="53"/>
        <v>22</v>
      </c>
      <c r="B560" s="30">
        <f t="shared" si="52"/>
        <v>548</v>
      </c>
      <c r="C560" s="18">
        <f t="shared" si="48"/>
        <v>29291.755089314458</v>
      </c>
      <c r="D560" s="18">
        <f t="shared" si="49"/>
        <v>247.1550773039118</v>
      </c>
      <c r="E560" s="18">
        <f t="shared" si="50"/>
        <v>78.86241754815433</v>
      </c>
      <c r="F560" s="18">
        <f>SUM($D$12:D560,$E$12:E560)</f>
        <v>178657.58717893215</v>
      </c>
      <c r="G560" s="18">
        <f>SUM($E$12:E560)</f>
        <v>107702.18719094263</v>
      </c>
      <c r="H560" s="31">
        <f t="shared" si="51"/>
        <v>29044.600012010545</v>
      </c>
    </row>
    <row r="561" spans="1:8" ht="15" customHeight="1">
      <c r="A561" s="29">
        <f t="shared" si="53"/>
        <v>22</v>
      </c>
      <c r="B561" s="30">
        <f t="shared" si="52"/>
        <v>549</v>
      </c>
      <c r="C561" s="18">
        <f t="shared" si="48"/>
        <v>29044.600012010545</v>
      </c>
      <c r="D561" s="18">
        <f t="shared" si="49"/>
        <v>247.82049481973004</v>
      </c>
      <c r="E561" s="18">
        <f t="shared" si="50"/>
        <v>78.19700003233609</v>
      </c>
      <c r="F561" s="18">
        <f>SUM($D$12:D561,$E$12:E561)</f>
        <v>178983.60467378423</v>
      </c>
      <c r="G561" s="18">
        <f>SUM($E$12:E561)</f>
        <v>107780.38419097496</v>
      </c>
      <c r="H561" s="31">
        <f t="shared" si="51"/>
        <v>28796.779517190815</v>
      </c>
    </row>
    <row r="562" spans="1:8" ht="15" customHeight="1">
      <c r="A562" s="29">
        <f t="shared" si="53"/>
        <v>22</v>
      </c>
      <c r="B562" s="30">
        <f t="shared" si="52"/>
        <v>550</v>
      </c>
      <c r="C562" s="18">
        <f t="shared" si="48"/>
        <v>28796.779517190815</v>
      </c>
      <c r="D562" s="18">
        <f t="shared" si="49"/>
        <v>248.48770384424472</v>
      </c>
      <c r="E562" s="18">
        <f t="shared" si="50"/>
        <v>77.52979100782143</v>
      </c>
      <c r="F562" s="18">
        <f>SUM($D$12:D562,$E$12:E562)</f>
        <v>179309.6221686363</v>
      </c>
      <c r="G562" s="18">
        <f>SUM($E$12:E562)</f>
        <v>107857.91398198278</v>
      </c>
      <c r="H562" s="31">
        <f t="shared" si="51"/>
        <v>28548.29181334657</v>
      </c>
    </row>
    <row r="563" spans="1:8" ht="15" customHeight="1">
      <c r="A563" s="29">
        <f t="shared" si="53"/>
        <v>22</v>
      </c>
      <c r="B563" s="30">
        <f t="shared" si="52"/>
        <v>551</v>
      </c>
      <c r="C563" s="18">
        <f t="shared" si="48"/>
        <v>28548.29181334657</v>
      </c>
      <c r="D563" s="18">
        <f t="shared" si="49"/>
        <v>249.15670920074845</v>
      </c>
      <c r="E563" s="18">
        <f t="shared" si="50"/>
        <v>76.86078565131768</v>
      </c>
      <c r="F563" s="18">
        <f>SUM($D$12:D563,$E$12:E563)</f>
        <v>179635.63966348837</v>
      </c>
      <c r="G563" s="18">
        <f>SUM($E$12:E563)</f>
        <v>107934.7747676341</v>
      </c>
      <c r="H563" s="31">
        <f t="shared" si="51"/>
        <v>28299.13510414582</v>
      </c>
    </row>
    <row r="564" spans="1:8" ht="15" customHeight="1">
      <c r="A564" s="29">
        <f t="shared" si="53"/>
        <v>22</v>
      </c>
      <c r="B564" s="30">
        <f t="shared" si="52"/>
        <v>552</v>
      </c>
      <c r="C564" s="18">
        <f t="shared" si="48"/>
        <v>28299.13510414582</v>
      </c>
      <c r="D564" s="18">
        <f t="shared" si="49"/>
        <v>249.8275157255197</v>
      </c>
      <c r="E564" s="18">
        <f t="shared" si="50"/>
        <v>76.18997912654643</v>
      </c>
      <c r="F564" s="18">
        <f>SUM($D$12:D564,$E$12:E564)</f>
        <v>179961.65715834044</v>
      </c>
      <c r="G564" s="18">
        <f>SUM($E$12:E564)</f>
        <v>108010.96474676064</v>
      </c>
      <c r="H564" s="31">
        <f t="shared" si="51"/>
        <v>28049.3075884203</v>
      </c>
    </row>
    <row r="565" spans="1:8" ht="15" customHeight="1">
      <c r="A565" s="29">
        <f t="shared" si="53"/>
        <v>22</v>
      </c>
      <c r="B565" s="30">
        <f t="shared" si="52"/>
        <v>553</v>
      </c>
      <c r="C565" s="18">
        <f aca="true" t="shared" si="54" ref="C565:C628">IF(H564&gt;0.5,+C564-D564,0)</f>
        <v>28049.3075884203</v>
      </c>
      <c r="D565" s="18">
        <f aca="true" t="shared" si="55" ref="D565:D628">IF(H564&gt;0.5,IF(C565&lt;$E$7,C565,$E$7-E565),0)</f>
        <v>250.50012826785763</v>
      </c>
      <c r="E565" s="18">
        <f aca="true" t="shared" si="56" ref="E565:E628">IF(H564&gt;0.5,C565*$E$4/26,0)</f>
        <v>75.5173665842085</v>
      </c>
      <c r="F565" s="18">
        <f>SUM($D$12:D565,$E$12:E565)</f>
        <v>180287.67465319252</v>
      </c>
      <c r="G565" s="18">
        <f>SUM($E$12:E565)</f>
        <v>108086.48211334486</v>
      </c>
      <c r="H565" s="31">
        <f aca="true" t="shared" si="57" ref="H565:H628">C565-D565</f>
        <v>27798.807460152442</v>
      </c>
    </row>
    <row r="566" spans="1:8" ht="15" customHeight="1">
      <c r="A566" s="29">
        <f t="shared" si="53"/>
        <v>22</v>
      </c>
      <c r="B566" s="30">
        <f t="shared" si="52"/>
        <v>554</v>
      </c>
      <c r="C566" s="18">
        <f t="shared" si="54"/>
        <v>27798.807460152442</v>
      </c>
      <c r="D566" s="18">
        <f t="shared" si="55"/>
        <v>251.17455169011726</v>
      </c>
      <c r="E566" s="18">
        <f t="shared" si="56"/>
        <v>74.8429431619489</v>
      </c>
      <c r="F566" s="18">
        <f>SUM($D$12:D566,$E$12:E566)</f>
        <v>180613.6921480446</v>
      </c>
      <c r="G566" s="18">
        <f>SUM($E$12:E566)</f>
        <v>108161.3250565068</v>
      </c>
      <c r="H566" s="31">
        <f t="shared" si="57"/>
        <v>27547.632908462325</v>
      </c>
    </row>
    <row r="567" spans="1:8" ht="15" customHeight="1">
      <c r="A567" s="29">
        <f t="shared" si="53"/>
        <v>22</v>
      </c>
      <c r="B567" s="30">
        <f t="shared" si="52"/>
        <v>555</v>
      </c>
      <c r="C567" s="18">
        <f t="shared" si="54"/>
        <v>27547.632908462325</v>
      </c>
      <c r="D567" s="18">
        <f t="shared" si="55"/>
        <v>251.85079086774448</v>
      </c>
      <c r="E567" s="18">
        <f t="shared" si="56"/>
        <v>74.16670398432164</v>
      </c>
      <c r="F567" s="18">
        <f>SUM($D$12:D567,$E$12:E567)</f>
        <v>180939.7096428966</v>
      </c>
      <c r="G567" s="18">
        <f>SUM($E$12:E567)</f>
        <v>108235.49176049112</v>
      </c>
      <c r="H567" s="31">
        <f t="shared" si="57"/>
        <v>27295.78211759458</v>
      </c>
    </row>
    <row r="568" spans="1:8" ht="15" customHeight="1">
      <c r="A568" s="29">
        <f t="shared" si="53"/>
        <v>22</v>
      </c>
      <c r="B568" s="30">
        <f t="shared" si="52"/>
        <v>556</v>
      </c>
      <c r="C568" s="18">
        <f t="shared" si="54"/>
        <v>27295.78211759458</v>
      </c>
      <c r="D568" s="18">
        <f t="shared" si="55"/>
        <v>252.5288506893115</v>
      </c>
      <c r="E568" s="18">
        <f t="shared" si="56"/>
        <v>73.48864416275464</v>
      </c>
      <c r="F568" s="18">
        <f>SUM($D$12:D568,$E$12:E568)</f>
        <v>181265.7271377487</v>
      </c>
      <c r="G568" s="18">
        <f>SUM($E$12:E568)</f>
        <v>108308.98040465388</v>
      </c>
      <c r="H568" s="31">
        <f t="shared" si="57"/>
        <v>27043.253266905267</v>
      </c>
    </row>
    <row r="569" spans="1:8" ht="15" customHeight="1">
      <c r="A569" s="29">
        <f t="shared" si="53"/>
        <v>22</v>
      </c>
      <c r="B569" s="30">
        <f t="shared" si="52"/>
        <v>557</v>
      </c>
      <c r="C569" s="18">
        <f t="shared" si="54"/>
        <v>27043.253266905267</v>
      </c>
      <c r="D569" s="18">
        <f t="shared" si="55"/>
        <v>253.20873605655194</v>
      </c>
      <c r="E569" s="18">
        <f t="shared" si="56"/>
        <v>72.8087587955142</v>
      </c>
      <c r="F569" s="18">
        <f>SUM($D$12:D569,$E$12:E569)</f>
        <v>181591.74463260075</v>
      </c>
      <c r="G569" s="18">
        <f>SUM($E$12:E569)</f>
        <v>108381.78916344939</v>
      </c>
      <c r="H569" s="31">
        <f t="shared" si="57"/>
        <v>26790.044530848714</v>
      </c>
    </row>
    <row r="570" spans="1:8" ht="15" customHeight="1">
      <c r="A570" s="29">
        <f t="shared" si="53"/>
        <v>22</v>
      </c>
      <c r="B570" s="30">
        <f t="shared" si="52"/>
        <v>558</v>
      </c>
      <c r="C570" s="18">
        <f t="shared" si="54"/>
        <v>26790.044530848714</v>
      </c>
      <c r="D570" s="18">
        <f t="shared" si="55"/>
        <v>253.8904518843965</v>
      </c>
      <c r="E570" s="18">
        <f t="shared" si="56"/>
        <v>72.12704296766962</v>
      </c>
      <c r="F570" s="18">
        <f>SUM($D$12:D570,$E$12:E570)</f>
        <v>181917.7621274528</v>
      </c>
      <c r="G570" s="18">
        <f>SUM($E$12:E570)</f>
        <v>108453.91620641705</v>
      </c>
      <c r="H570" s="31">
        <f t="shared" si="57"/>
        <v>26536.15407896432</v>
      </c>
    </row>
    <row r="571" spans="1:8" ht="15" customHeight="1">
      <c r="A571" s="29">
        <f t="shared" si="53"/>
        <v>22</v>
      </c>
      <c r="B571" s="30">
        <f t="shared" si="52"/>
        <v>559</v>
      </c>
      <c r="C571" s="18">
        <f t="shared" si="54"/>
        <v>26536.15407896432</v>
      </c>
      <c r="D571" s="18">
        <f t="shared" si="55"/>
        <v>254.57400310100834</v>
      </c>
      <c r="E571" s="18">
        <f t="shared" si="56"/>
        <v>71.44349175105779</v>
      </c>
      <c r="F571" s="18">
        <f>SUM($D$12:D571,$E$12:E571)</f>
        <v>182243.7796223049</v>
      </c>
      <c r="G571" s="18">
        <f>SUM($E$12:E571)</f>
        <v>108525.3596981681</v>
      </c>
      <c r="H571" s="31">
        <f t="shared" si="57"/>
        <v>26281.58007586331</v>
      </c>
    </row>
    <row r="572" spans="1:8" ht="15" customHeight="1">
      <c r="A572" s="29">
        <f t="shared" si="53"/>
        <v>22</v>
      </c>
      <c r="B572" s="30">
        <f t="shared" si="52"/>
        <v>560</v>
      </c>
      <c r="C572" s="18">
        <f t="shared" si="54"/>
        <v>26281.58007586331</v>
      </c>
      <c r="D572" s="18">
        <f t="shared" si="55"/>
        <v>255.25939464781877</v>
      </c>
      <c r="E572" s="18">
        <f t="shared" si="56"/>
        <v>70.75810020424737</v>
      </c>
      <c r="F572" s="18">
        <f>SUM($D$12:D572,$E$12:E572)</f>
        <v>182569.79711715694</v>
      </c>
      <c r="G572" s="18">
        <f>SUM($E$12:E572)</f>
        <v>108596.11779837235</v>
      </c>
      <c r="H572" s="31">
        <f t="shared" si="57"/>
        <v>26026.32068121549</v>
      </c>
    </row>
    <row r="573" spans="1:8" ht="15" customHeight="1">
      <c r="A573" s="29">
        <f t="shared" si="53"/>
        <v>22</v>
      </c>
      <c r="B573" s="30">
        <f t="shared" si="52"/>
        <v>561</v>
      </c>
      <c r="C573" s="18">
        <f t="shared" si="54"/>
        <v>26026.32068121549</v>
      </c>
      <c r="D573" s="18">
        <f t="shared" si="55"/>
        <v>255.94663147956288</v>
      </c>
      <c r="E573" s="18">
        <f t="shared" si="56"/>
        <v>70.07086337250324</v>
      </c>
      <c r="F573" s="18">
        <f>SUM($D$12:D573,$E$12:E573)</f>
        <v>182895.81461200904</v>
      </c>
      <c r="G573" s="18">
        <f>SUM($E$12:E573)</f>
        <v>108666.18866174485</v>
      </c>
      <c r="H573" s="31">
        <f t="shared" si="57"/>
        <v>25770.374049735925</v>
      </c>
    </row>
    <row r="574" spans="1:8" ht="15" customHeight="1">
      <c r="A574" s="29">
        <f t="shared" si="53"/>
        <v>22</v>
      </c>
      <c r="B574" s="30">
        <f t="shared" si="52"/>
        <v>562</v>
      </c>
      <c r="C574" s="18">
        <f t="shared" si="54"/>
        <v>25770.374049735925</v>
      </c>
      <c r="D574" s="18">
        <f t="shared" si="55"/>
        <v>256.63571856431554</v>
      </c>
      <c r="E574" s="18">
        <f t="shared" si="56"/>
        <v>69.38177628775057</v>
      </c>
      <c r="F574" s="18">
        <f>SUM($D$12:D574,$E$12:E574)</f>
        <v>183221.8321068611</v>
      </c>
      <c r="G574" s="18">
        <f>SUM($E$12:E574)</f>
        <v>108735.57043803259</v>
      </c>
      <c r="H574" s="31">
        <f t="shared" si="57"/>
        <v>25513.73833117161</v>
      </c>
    </row>
    <row r="575" spans="1:8" ht="15" customHeight="1">
      <c r="A575" s="29">
        <f t="shared" si="53"/>
        <v>22</v>
      </c>
      <c r="B575" s="30">
        <f t="shared" si="52"/>
        <v>563</v>
      </c>
      <c r="C575" s="18">
        <f t="shared" si="54"/>
        <v>25513.73833117161</v>
      </c>
      <c r="D575" s="18">
        <f t="shared" si="55"/>
        <v>257.3266608835272</v>
      </c>
      <c r="E575" s="18">
        <f t="shared" si="56"/>
        <v>68.69083396853895</v>
      </c>
      <c r="F575" s="18">
        <f>SUM($D$12:D575,$E$12:E575)</f>
        <v>183547.84960171315</v>
      </c>
      <c r="G575" s="18">
        <f>SUM($E$12:E575)</f>
        <v>108804.26127200112</v>
      </c>
      <c r="H575" s="31">
        <f t="shared" si="57"/>
        <v>25256.411670288086</v>
      </c>
    </row>
    <row r="576" spans="1:8" ht="15" customHeight="1">
      <c r="A576" s="29">
        <f t="shared" si="53"/>
        <v>22</v>
      </c>
      <c r="B576" s="30">
        <f t="shared" si="52"/>
        <v>564</v>
      </c>
      <c r="C576" s="18">
        <f t="shared" si="54"/>
        <v>25256.411670288086</v>
      </c>
      <c r="D576" s="18">
        <f t="shared" si="55"/>
        <v>258.01946343205975</v>
      </c>
      <c r="E576" s="18">
        <f t="shared" si="56"/>
        <v>67.99803142000638</v>
      </c>
      <c r="F576" s="18">
        <f>SUM($D$12:D576,$E$12:E576)</f>
        <v>183873.86709656517</v>
      </c>
      <c r="G576" s="18">
        <f>SUM($E$12:E576)</f>
        <v>108872.25930342113</v>
      </c>
      <c r="H576" s="31">
        <f t="shared" si="57"/>
        <v>24998.392206856024</v>
      </c>
    </row>
    <row r="577" spans="1:8" ht="15" customHeight="1">
      <c r="A577" s="29">
        <f t="shared" si="53"/>
        <v>22</v>
      </c>
      <c r="B577" s="30">
        <f t="shared" si="52"/>
        <v>565</v>
      </c>
      <c r="C577" s="18">
        <f t="shared" si="54"/>
        <v>24998.392206856024</v>
      </c>
      <c r="D577" s="18">
        <f t="shared" si="55"/>
        <v>258.714131218223</v>
      </c>
      <c r="E577" s="18">
        <f t="shared" si="56"/>
        <v>67.30336363384315</v>
      </c>
      <c r="F577" s="18">
        <f>SUM($D$12:D577,$E$12:E577)</f>
        <v>184199.88459141727</v>
      </c>
      <c r="G577" s="18">
        <f>SUM($E$12:E577)</f>
        <v>108939.56266705497</v>
      </c>
      <c r="H577" s="31">
        <f t="shared" si="57"/>
        <v>24739.6780756378</v>
      </c>
    </row>
    <row r="578" spans="1:8" ht="15" customHeight="1">
      <c r="A578" s="29">
        <f t="shared" si="53"/>
        <v>22</v>
      </c>
      <c r="B578" s="30">
        <f t="shared" si="52"/>
        <v>566</v>
      </c>
      <c r="C578" s="18">
        <f t="shared" si="54"/>
        <v>24739.6780756378</v>
      </c>
      <c r="D578" s="18">
        <f t="shared" si="55"/>
        <v>259.4106692638105</v>
      </c>
      <c r="E578" s="18">
        <f t="shared" si="56"/>
        <v>66.60682558825562</v>
      </c>
      <c r="F578" s="18">
        <f>SUM($D$12:D578,$E$12:E578)</f>
        <v>184525.9020862693</v>
      </c>
      <c r="G578" s="18">
        <f>SUM($E$12:E578)</f>
        <v>109006.16949264322</v>
      </c>
      <c r="H578" s="31">
        <f t="shared" si="57"/>
        <v>24480.26740637399</v>
      </c>
    </row>
    <row r="579" spans="1:8" ht="15" customHeight="1">
      <c r="A579" s="29">
        <f t="shared" si="53"/>
        <v>22</v>
      </c>
      <c r="B579" s="30">
        <f t="shared" si="52"/>
        <v>567</v>
      </c>
      <c r="C579" s="18">
        <f t="shared" si="54"/>
        <v>24480.26740637399</v>
      </c>
      <c r="D579" s="18">
        <f t="shared" si="55"/>
        <v>260.1090826041362</v>
      </c>
      <c r="E579" s="18">
        <f t="shared" si="56"/>
        <v>65.90841224792997</v>
      </c>
      <c r="F579" s="18">
        <f>SUM($D$12:D579,$E$12:E579)</f>
        <v>184851.91958112142</v>
      </c>
      <c r="G579" s="18">
        <f>SUM($E$12:E579)</f>
        <v>109072.07790489115</v>
      </c>
      <c r="H579" s="31">
        <f t="shared" si="57"/>
        <v>24220.158323769854</v>
      </c>
    </row>
    <row r="580" spans="1:8" ht="15" customHeight="1">
      <c r="A580" s="29">
        <f t="shared" si="53"/>
        <v>22</v>
      </c>
      <c r="B580" s="30">
        <f t="shared" si="52"/>
        <v>568</v>
      </c>
      <c r="C580" s="18">
        <f t="shared" si="54"/>
        <v>24220.158323769854</v>
      </c>
      <c r="D580" s="18">
        <f t="shared" si="55"/>
        <v>260.8093762880704</v>
      </c>
      <c r="E580" s="18">
        <f t="shared" si="56"/>
        <v>65.20811856399577</v>
      </c>
      <c r="F580" s="18">
        <f>SUM($D$12:D580,$E$12:E580)</f>
        <v>185177.93707597343</v>
      </c>
      <c r="G580" s="18">
        <f>SUM($E$12:E580)</f>
        <v>109137.28602345515</v>
      </c>
      <c r="H580" s="31">
        <f t="shared" si="57"/>
        <v>23959.348947481783</v>
      </c>
    </row>
    <row r="581" spans="1:8" ht="15" customHeight="1">
      <c r="A581" s="29">
        <f t="shared" si="53"/>
        <v>22</v>
      </c>
      <c r="B581" s="30">
        <f t="shared" si="52"/>
        <v>569</v>
      </c>
      <c r="C581" s="18">
        <f t="shared" si="54"/>
        <v>23959.348947481783</v>
      </c>
      <c r="D581" s="18">
        <f t="shared" si="55"/>
        <v>261.5115553780767</v>
      </c>
      <c r="E581" s="18">
        <f t="shared" si="56"/>
        <v>64.50593947398941</v>
      </c>
      <c r="F581" s="18">
        <f>SUM($D$12:D581,$E$12:E581)</f>
        <v>185503.9545708255</v>
      </c>
      <c r="G581" s="18">
        <f>SUM($E$12:E581)</f>
        <v>109201.79196292914</v>
      </c>
      <c r="H581" s="31">
        <f t="shared" si="57"/>
        <v>23697.837392103705</v>
      </c>
    </row>
    <row r="582" spans="1:8" ht="15" customHeight="1">
      <c r="A582" s="29">
        <f t="shared" si="53"/>
        <v>22</v>
      </c>
      <c r="B582" s="30">
        <f t="shared" si="52"/>
        <v>570</v>
      </c>
      <c r="C582" s="18">
        <f t="shared" si="54"/>
        <v>23697.837392103705</v>
      </c>
      <c r="D582" s="18">
        <f t="shared" si="55"/>
        <v>262.21562495024847</v>
      </c>
      <c r="E582" s="18">
        <f t="shared" si="56"/>
        <v>63.801869901817675</v>
      </c>
      <c r="F582" s="18">
        <f>SUM($D$12:D582,$E$12:E582)</f>
        <v>185829.97206567758</v>
      </c>
      <c r="G582" s="18">
        <f>SUM($E$12:E582)</f>
        <v>109265.59383283096</v>
      </c>
      <c r="H582" s="31">
        <f t="shared" si="57"/>
        <v>23435.621767153458</v>
      </c>
    </row>
    <row r="583" spans="1:8" ht="15" customHeight="1">
      <c r="A583" s="29">
        <f t="shared" si="53"/>
        <v>22</v>
      </c>
      <c r="B583" s="30">
        <f t="shared" si="52"/>
        <v>571</v>
      </c>
      <c r="C583" s="18">
        <f t="shared" si="54"/>
        <v>23435.621767153458</v>
      </c>
      <c r="D583" s="18">
        <f t="shared" si="55"/>
        <v>262.9215900943453</v>
      </c>
      <c r="E583" s="18">
        <f t="shared" si="56"/>
        <v>63.09590475772085</v>
      </c>
      <c r="F583" s="18">
        <f>SUM($D$12:D583,$E$12:E583)</f>
        <v>186155.9895605297</v>
      </c>
      <c r="G583" s="18">
        <f>SUM($E$12:E583)</f>
        <v>109328.68973758868</v>
      </c>
      <c r="H583" s="31">
        <f t="shared" si="57"/>
        <v>23172.700177059112</v>
      </c>
    </row>
    <row r="584" spans="1:8" ht="15" customHeight="1">
      <c r="A584" s="29">
        <f t="shared" si="53"/>
        <v>22</v>
      </c>
      <c r="B584" s="30">
        <f t="shared" si="52"/>
        <v>572</v>
      </c>
      <c r="C584" s="18">
        <f t="shared" si="54"/>
        <v>23172.700177059112</v>
      </c>
      <c r="D584" s="18">
        <f t="shared" si="55"/>
        <v>263.62945591383004</v>
      </c>
      <c r="E584" s="18">
        <f t="shared" si="56"/>
        <v>62.38803893823608</v>
      </c>
      <c r="F584" s="18">
        <f>SUM($D$12:D584,$E$12:E584)</f>
        <v>186482.00705538172</v>
      </c>
      <c r="G584" s="18">
        <f>SUM($E$12:E584)</f>
        <v>109391.07777652692</v>
      </c>
      <c r="H584" s="31">
        <f t="shared" si="57"/>
        <v>22909.070721145283</v>
      </c>
    </row>
    <row r="585" spans="1:8" ht="15" customHeight="1">
      <c r="A585" s="29">
        <f t="shared" si="53"/>
        <v>23</v>
      </c>
      <c r="B585" s="30">
        <f t="shared" si="52"/>
        <v>573</v>
      </c>
      <c r="C585" s="18">
        <f t="shared" si="54"/>
        <v>22909.070721145283</v>
      </c>
      <c r="D585" s="18">
        <f t="shared" si="55"/>
        <v>264.33922752590576</v>
      </c>
      <c r="E585" s="18">
        <f t="shared" si="56"/>
        <v>61.67826732616038</v>
      </c>
      <c r="F585" s="18">
        <f>SUM($D$12:D585,$E$12:E585)</f>
        <v>186808.0245502338</v>
      </c>
      <c r="G585" s="18">
        <f>SUM($E$12:E585)</f>
        <v>109452.75604385308</v>
      </c>
      <c r="H585" s="31">
        <f t="shared" si="57"/>
        <v>22644.731493619376</v>
      </c>
    </row>
    <row r="586" spans="1:8" ht="15" customHeight="1">
      <c r="A586" s="29">
        <f t="shared" si="53"/>
        <v>23</v>
      </c>
      <c r="B586" s="30">
        <f t="shared" si="52"/>
        <v>574</v>
      </c>
      <c r="C586" s="18">
        <f t="shared" si="54"/>
        <v>22644.731493619376</v>
      </c>
      <c r="D586" s="18">
        <f t="shared" si="55"/>
        <v>265.05091006155243</v>
      </c>
      <c r="E586" s="18">
        <f t="shared" si="56"/>
        <v>60.96658479051371</v>
      </c>
      <c r="F586" s="18">
        <f>SUM($D$12:D586,$E$12:E586)</f>
        <v>187134.0420450859</v>
      </c>
      <c r="G586" s="18">
        <f>SUM($E$12:E586)</f>
        <v>109513.72262864359</v>
      </c>
      <c r="H586" s="31">
        <f t="shared" si="57"/>
        <v>22379.680583557823</v>
      </c>
    </row>
    <row r="587" spans="1:8" ht="15" customHeight="1">
      <c r="A587" s="29">
        <f t="shared" si="53"/>
        <v>23</v>
      </c>
      <c r="B587" s="30">
        <f t="shared" si="52"/>
        <v>575</v>
      </c>
      <c r="C587" s="18">
        <f t="shared" si="54"/>
        <v>22379.680583557823</v>
      </c>
      <c r="D587" s="18">
        <f t="shared" si="55"/>
        <v>265.7645086655643</v>
      </c>
      <c r="E587" s="18">
        <f t="shared" si="56"/>
        <v>60.25298618650184</v>
      </c>
      <c r="F587" s="18">
        <f>SUM($D$12:D587,$E$12:E587)</f>
        <v>187460.05953993794</v>
      </c>
      <c r="G587" s="18">
        <f>SUM($E$12:E587)</f>
        <v>109573.9756148301</v>
      </c>
      <c r="H587" s="31">
        <f t="shared" si="57"/>
        <v>22113.91607489226</v>
      </c>
    </row>
    <row r="588" spans="1:8" ht="15" customHeight="1">
      <c r="A588" s="29">
        <f t="shared" si="53"/>
        <v>23</v>
      </c>
      <c r="B588" s="30">
        <f t="shared" si="52"/>
        <v>576</v>
      </c>
      <c r="C588" s="18">
        <f t="shared" si="54"/>
        <v>22113.91607489226</v>
      </c>
      <c r="D588" s="18">
        <f t="shared" si="55"/>
        <v>266.48002849658695</v>
      </c>
      <c r="E588" s="18">
        <f t="shared" si="56"/>
        <v>59.53746635547917</v>
      </c>
      <c r="F588" s="18">
        <f>SUM($D$12:D588,$E$12:E588)</f>
        <v>187786.07703479</v>
      </c>
      <c r="G588" s="18">
        <f>SUM($E$12:E588)</f>
        <v>109633.51308118558</v>
      </c>
      <c r="H588" s="31">
        <f t="shared" si="57"/>
        <v>21847.436046395673</v>
      </c>
    </row>
    <row r="589" spans="1:8" ht="15" customHeight="1">
      <c r="A589" s="29">
        <f t="shared" si="53"/>
        <v>23</v>
      </c>
      <c r="B589" s="30">
        <f t="shared" si="52"/>
        <v>577</v>
      </c>
      <c r="C589" s="18">
        <f t="shared" si="54"/>
        <v>21847.436046395673</v>
      </c>
      <c r="D589" s="18">
        <f t="shared" si="55"/>
        <v>267.1974747271547</v>
      </c>
      <c r="E589" s="18">
        <f t="shared" si="56"/>
        <v>58.82002012491144</v>
      </c>
      <c r="F589" s="18">
        <f>SUM($D$12:D589,$E$12:E589)</f>
        <v>188112.09452964208</v>
      </c>
      <c r="G589" s="18">
        <f>SUM($E$12:E589)</f>
        <v>109692.33310131049</v>
      </c>
      <c r="H589" s="31">
        <f t="shared" si="57"/>
        <v>21580.238571668517</v>
      </c>
    </row>
    <row r="590" spans="1:8" ht="15" customHeight="1">
      <c r="A590" s="29">
        <f t="shared" si="53"/>
        <v>23</v>
      </c>
      <c r="B590" s="30">
        <f t="shared" si="52"/>
        <v>578</v>
      </c>
      <c r="C590" s="18">
        <f t="shared" si="54"/>
        <v>21580.238571668517</v>
      </c>
      <c r="D590" s="18">
        <f t="shared" si="55"/>
        <v>267.9168525437278</v>
      </c>
      <c r="E590" s="18">
        <f t="shared" si="56"/>
        <v>58.10064230833832</v>
      </c>
      <c r="F590" s="18">
        <f>SUM($D$12:D590,$E$12:E590)</f>
        <v>188438.11202449413</v>
      </c>
      <c r="G590" s="18">
        <f>SUM($E$12:E590)</f>
        <v>109750.43374361884</v>
      </c>
      <c r="H590" s="31">
        <f t="shared" si="57"/>
        <v>21312.32171912479</v>
      </c>
    </row>
    <row r="591" spans="1:8" ht="15" customHeight="1">
      <c r="A591" s="29">
        <f t="shared" si="53"/>
        <v>23</v>
      </c>
      <c r="B591" s="30">
        <f aca="true" t="shared" si="58" ref="B591:B648">B590+1</f>
        <v>579</v>
      </c>
      <c r="C591" s="18">
        <f t="shared" si="54"/>
        <v>21312.32171912479</v>
      </c>
      <c r="D591" s="18">
        <f t="shared" si="55"/>
        <v>268.63816714673015</v>
      </c>
      <c r="E591" s="18">
        <f t="shared" si="56"/>
        <v>57.37932770533598</v>
      </c>
      <c r="F591" s="18">
        <f>SUM($D$12:D591,$E$12:E591)</f>
        <v>188764.12951934623</v>
      </c>
      <c r="G591" s="18">
        <f>SUM($E$12:E591)</f>
        <v>109807.81307132417</v>
      </c>
      <c r="H591" s="31">
        <f t="shared" si="57"/>
        <v>21043.683551978058</v>
      </c>
    </row>
    <row r="592" spans="1:8" ht="15" customHeight="1">
      <c r="A592" s="29">
        <f t="shared" si="53"/>
        <v>23</v>
      </c>
      <c r="B592" s="30">
        <f t="shared" si="58"/>
        <v>580</v>
      </c>
      <c r="C592" s="18">
        <f t="shared" si="54"/>
        <v>21043.683551978058</v>
      </c>
      <c r="D592" s="18">
        <f t="shared" si="55"/>
        <v>269.3614237505867</v>
      </c>
      <c r="E592" s="18">
        <f t="shared" si="56"/>
        <v>56.6560711014794</v>
      </c>
      <c r="F592" s="18">
        <f>SUM($D$12:D592,$E$12:E592)</f>
        <v>189090.1470141983</v>
      </c>
      <c r="G592" s="18">
        <f>SUM($E$12:E592)</f>
        <v>109864.46914242565</v>
      </c>
      <c r="H592" s="31">
        <f t="shared" si="57"/>
        <v>20774.32212822747</v>
      </c>
    </row>
    <row r="593" spans="1:8" ht="15" customHeight="1">
      <c r="A593" s="29">
        <f t="shared" si="53"/>
        <v>23</v>
      </c>
      <c r="B593" s="30">
        <f t="shared" si="58"/>
        <v>581</v>
      </c>
      <c r="C593" s="18">
        <f t="shared" si="54"/>
        <v>20774.32212822747</v>
      </c>
      <c r="D593" s="18">
        <f t="shared" si="55"/>
        <v>270.0866275837614</v>
      </c>
      <c r="E593" s="18">
        <f t="shared" si="56"/>
        <v>55.93086726830474</v>
      </c>
      <c r="F593" s="18">
        <f>SUM($D$12:D593,$E$12:E593)</f>
        <v>189416.16450905037</v>
      </c>
      <c r="G593" s="18">
        <f>SUM($E$12:E593)</f>
        <v>109920.40000969396</v>
      </c>
      <c r="H593" s="31">
        <f t="shared" si="57"/>
        <v>20504.23550064371</v>
      </c>
    </row>
    <row r="594" spans="1:8" ht="15" customHeight="1">
      <c r="A594" s="29">
        <f t="shared" si="53"/>
        <v>23</v>
      </c>
      <c r="B594" s="30">
        <f t="shared" si="58"/>
        <v>582</v>
      </c>
      <c r="C594" s="18">
        <f t="shared" si="54"/>
        <v>20504.23550064371</v>
      </c>
      <c r="D594" s="18">
        <f t="shared" si="55"/>
        <v>270.8137838887946</v>
      </c>
      <c r="E594" s="18">
        <f t="shared" si="56"/>
        <v>55.20371096327153</v>
      </c>
      <c r="F594" s="18">
        <f>SUM($D$12:D594,$E$12:E594)</f>
        <v>189742.18200390242</v>
      </c>
      <c r="G594" s="18">
        <f>SUM($E$12:E594)</f>
        <v>109975.60372065722</v>
      </c>
      <c r="H594" s="31">
        <f t="shared" si="57"/>
        <v>20233.421716754914</v>
      </c>
    </row>
    <row r="595" spans="1:8" ht="15" customHeight="1">
      <c r="A595" s="29">
        <f t="shared" si="53"/>
        <v>23</v>
      </c>
      <c r="B595" s="30">
        <f t="shared" si="58"/>
        <v>583</v>
      </c>
      <c r="C595" s="18">
        <f t="shared" si="54"/>
        <v>20233.421716754914</v>
      </c>
      <c r="D595" s="18">
        <f t="shared" si="55"/>
        <v>271.54289792234135</v>
      </c>
      <c r="E595" s="18">
        <f t="shared" si="56"/>
        <v>54.474596929724775</v>
      </c>
      <c r="F595" s="18">
        <f>SUM($D$12:D595,$E$12:E595)</f>
        <v>190068.1994987545</v>
      </c>
      <c r="G595" s="18">
        <f>SUM($E$12:E595)</f>
        <v>110030.07831758694</v>
      </c>
      <c r="H595" s="31">
        <f t="shared" si="57"/>
        <v>19961.878818832574</v>
      </c>
    </row>
    <row r="596" spans="1:8" ht="15" customHeight="1">
      <c r="A596" s="29">
        <f t="shared" si="53"/>
        <v>23</v>
      </c>
      <c r="B596" s="30">
        <f t="shared" si="58"/>
        <v>584</v>
      </c>
      <c r="C596" s="18">
        <f t="shared" si="54"/>
        <v>19961.878818832574</v>
      </c>
      <c r="D596" s="18">
        <f t="shared" si="55"/>
        <v>272.2739749552092</v>
      </c>
      <c r="E596" s="18">
        <f t="shared" si="56"/>
        <v>53.74351989685693</v>
      </c>
      <c r="F596" s="18">
        <f>SUM($D$12:D596,$E$12:E596)</f>
        <v>190394.2169936066</v>
      </c>
      <c r="G596" s="18">
        <f>SUM($E$12:E596)</f>
        <v>110083.8218374838</v>
      </c>
      <c r="H596" s="31">
        <f t="shared" si="57"/>
        <v>19689.604843877365</v>
      </c>
    </row>
    <row r="597" spans="1:8" ht="15" customHeight="1">
      <c r="A597" s="29">
        <f t="shared" si="53"/>
        <v>23</v>
      </c>
      <c r="B597" s="30">
        <f t="shared" si="58"/>
        <v>585</v>
      </c>
      <c r="C597" s="18">
        <f t="shared" si="54"/>
        <v>19689.604843877365</v>
      </c>
      <c r="D597" s="18">
        <f t="shared" si="55"/>
        <v>273.0070202723963</v>
      </c>
      <c r="E597" s="18">
        <f t="shared" si="56"/>
        <v>53.01047457966983</v>
      </c>
      <c r="F597" s="18">
        <f>SUM($D$12:D597,$E$12:E597)</f>
        <v>190720.23448845863</v>
      </c>
      <c r="G597" s="18">
        <f>SUM($E$12:E597)</f>
        <v>110136.83231206347</v>
      </c>
      <c r="H597" s="31">
        <f t="shared" si="57"/>
        <v>19416.59782360497</v>
      </c>
    </row>
    <row r="598" spans="1:8" ht="15" customHeight="1">
      <c r="A598" s="29">
        <f t="shared" si="53"/>
        <v>23</v>
      </c>
      <c r="B598" s="30">
        <f t="shared" si="58"/>
        <v>586</v>
      </c>
      <c r="C598" s="18">
        <f t="shared" si="54"/>
        <v>19416.59782360497</v>
      </c>
      <c r="D598" s="18">
        <f t="shared" si="55"/>
        <v>273.7420391731297</v>
      </c>
      <c r="E598" s="18">
        <f t="shared" si="56"/>
        <v>52.27545567893647</v>
      </c>
      <c r="F598" s="18">
        <f>SUM($D$12:D598,$E$12:E598)</f>
        <v>191046.2519833107</v>
      </c>
      <c r="G598" s="18">
        <f>SUM($E$12:E598)</f>
        <v>110189.1077677424</v>
      </c>
      <c r="H598" s="31">
        <f t="shared" si="57"/>
        <v>19142.855784431842</v>
      </c>
    </row>
    <row r="599" spans="1:8" ht="15" customHeight="1">
      <c r="A599" s="29">
        <f t="shared" si="53"/>
        <v>23</v>
      </c>
      <c r="B599" s="30">
        <f t="shared" si="58"/>
        <v>587</v>
      </c>
      <c r="C599" s="18">
        <f t="shared" si="54"/>
        <v>19142.855784431842</v>
      </c>
      <c r="D599" s="18">
        <f t="shared" si="55"/>
        <v>274.4790369709035</v>
      </c>
      <c r="E599" s="18">
        <f t="shared" si="56"/>
        <v>51.53845788116266</v>
      </c>
      <c r="F599" s="18">
        <f>SUM($D$12:D599,$E$12:E599)</f>
        <v>191372.2694781628</v>
      </c>
      <c r="G599" s="18">
        <f>SUM($E$12:E599)</f>
        <v>110240.64622562357</v>
      </c>
      <c r="H599" s="31">
        <f t="shared" si="57"/>
        <v>18868.376747460938</v>
      </c>
    </row>
    <row r="600" spans="1:8" ht="15" customHeight="1">
      <c r="A600" s="29">
        <f t="shared" si="53"/>
        <v>23</v>
      </c>
      <c r="B600" s="30">
        <f t="shared" si="58"/>
        <v>588</v>
      </c>
      <c r="C600" s="18">
        <f t="shared" si="54"/>
        <v>18868.376747460938</v>
      </c>
      <c r="D600" s="18">
        <f t="shared" si="55"/>
        <v>275.21801899351743</v>
      </c>
      <c r="E600" s="18">
        <f t="shared" si="56"/>
        <v>50.79947585854869</v>
      </c>
      <c r="F600" s="18">
        <f>SUM($D$12:D600,$E$12:E600)</f>
        <v>191698.28697301485</v>
      </c>
      <c r="G600" s="18">
        <f>SUM($E$12:E600)</f>
        <v>110291.44570148212</v>
      </c>
      <c r="H600" s="31">
        <f t="shared" si="57"/>
        <v>18593.15872846742</v>
      </c>
    </row>
    <row r="601" spans="1:8" ht="15" customHeight="1">
      <c r="A601" s="29">
        <f t="shared" si="53"/>
        <v>23</v>
      </c>
      <c r="B601" s="30">
        <f t="shared" si="58"/>
        <v>589</v>
      </c>
      <c r="C601" s="18">
        <f t="shared" si="54"/>
        <v>18593.15872846742</v>
      </c>
      <c r="D601" s="18">
        <f t="shared" si="55"/>
        <v>275.9589905831154</v>
      </c>
      <c r="E601" s="18">
        <f t="shared" si="56"/>
        <v>50.05850426895075</v>
      </c>
      <c r="F601" s="18">
        <f>SUM($D$12:D601,$E$12:E601)</f>
        <v>192024.30446786695</v>
      </c>
      <c r="G601" s="18">
        <f>SUM($E$12:E601)</f>
        <v>110341.50420575107</v>
      </c>
      <c r="H601" s="31">
        <f t="shared" si="57"/>
        <v>18317.199737884304</v>
      </c>
    </row>
    <row r="602" spans="1:8" ht="15" customHeight="1">
      <c r="A602" s="29">
        <f t="shared" si="53"/>
        <v>23</v>
      </c>
      <c r="B602" s="30">
        <f t="shared" si="58"/>
        <v>590</v>
      </c>
      <c r="C602" s="18">
        <f t="shared" si="54"/>
        <v>18317.199737884304</v>
      </c>
      <c r="D602" s="18">
        <f t="shared" si="55"/>
        <v>276.7019570962238</v>
      </c>
      <c r="E602" s="18">
        <f t="shared" si="56"/>
        <v>49.31553775584236</v>
      </c>
      <c r="F602" s="18">
        <f>SUM($D$12:D602,$E$12:E602)</f>
        <v>192350.32196271897</v>
      </c>
      <c r="G602" s="18">
        <f>SUM($E$12:E602)</f>
        <v>110390.81974350692</v>
      </c>
      <c r="H602" s="31">
        <f t="shared" si="57"/>
        <v>18040.497780788082</v>
      </c>
    </row>
    <row r="603" spans="1:8" ht="15" customHeight="1">
      <c r="A603" s="29">
        <f t="shared" si="53"/>
        <v>23</v>
      </c>
      <c r="B603" s="30">
        <f t="shared" si="58"/>
        <v>591</v>
      </c>
      <c r="C603" s="18">
        <f t="shared" si="54"/>
        <v>18040.497780788082</v>
      </c>
      <c r="D603" s="18">
        <f t="shared" si="55"/>
        <v>277.44692390379055</v>
      </c>
      <c r="E603" s="18">
        <f t="shared" si="56"/>
        <v>48.57057094827561</v>
      </c>
      <c r="F603" s="18">
        <f>SUM($D$12:D603,$E$12:E603)</f>
        <v>192676.33945757107</v>
      </c>
      <c r="G603" s="18">
        <f>SUM($E$12:E603)</f>
        <v>110439.39031445519</v>
      </c>
      <c r="H603" s="31">
        <f t="shared" si="57"/>
        <v>17763.050856884292</v>
      </c>
    </row>
    <row r="604" spans="1:8" ht="15" customHeight="1">
      <c r="A604" s="29">
        <f t="shared" si="53"/>
        <v>23</v>
      </c>
      <c r="B604" s="30">
        <f t="shared" si="58"/>
        <v>592</v>
      </c>
      <c r="C604" s="18">
        <f t="shared" si="54"/>
        <v>17763.050856884292</v>
      </c>
      <c r="D604" s="18">
        <f t="shared" si="55"/>
        <v>278.1938963912238</v>
      </c>
      <c r="E604" s="18">
        <f t="shared" si="56"/>
        <v>47.82359846084233</v>
      </c>
      <c r="F604" s="18">
        <f>SUM($D$12:D604,$E$12:E604)</f>
        <v>193002.3569524231</v>
      </c>
      <c r="G604" s="18">
        <f>SUM($E$12:E604)</f>
        <v>110487.21391291604</v>
      </c>
      <c r="H604" s="31">
        <f t="shared" si="57"/>
        <v>17484.856960493067</v>
      </c>
    </row>
    <row r="605" spans="1:8" ht="15" customHeight="1">
      <c r="A605" s="29">
        <f t="shared" si="53"/>
        <v>23</v>
      </c>
      <c r="B605" s="30">
        <f t="shared" si="58"/>
        <v>593</v>
      </c>
      <c r="C605" s="18">
        <f t="shared" si="54"/>
        <v>17484.856960493067</v>
      </c>
      <c r="D605" s="18">
        <f t="shared" si="55"/>
        <v>278.9428799584309</v>
      </c>
      <c r="E605" s="18">
        <f t="shared" si="56"/>
        <v>47.074614893635186</v>
      </c>
      <c r="F605" s="18">
        <f>SUM($D$12:D605,$E$12:E605)</f>
        <v>193328.3744472752</v>
      </c>
      <c r="G605" s="18">
        <f>SUM($E$12:E605)</f>
        <v>110534.28852780967</v>
      </c>
      <c r="H605" s="31">
        <f t="shared" si="57"/>
        <v>17205.914080534636</v>
      </c>
    </row>
    <row r="606" spans="1:8" ht="15" customHeight="1">
      <c r="A606" s="29">
        <f t="shared" si="53"/>
        <v>23</v>
      </c>
      <c r="B606" s="30">
        <f t="shared" si="58"/>
        <v>594</v>
      </c>
      <c r="C606" s="18">
        <f t="shared" si="54"/>
        <v>17205.914080534636</v>
      </c>
      <c r="D606" s="18">
        <f t="shared" si="55"/>
        <v>279.6938800198575</v>
      </c>
      <c r="E606" s="18">
        <f t="shared" si="56"/>
        <v>46.32361483220864</v>
      </c>
      <c r="F606" s="18">
        <f>SUM($D$12:D606,$E$12:E606)</f>
        <v>193654.39194212723</v>
      </c>
      <c r="G606" s="18">
        <f>SUM($E$12:E606)</f>
        <v>110580.61214264187</v>
      </c>
      <c r="H606" s="31">
        <f t="shared" si="57"/>
        <v>16926.220200514777</v>
      </c>
    </row>
    <row r="607" spans="1:8" ht="15" customHeight="1">
      <c r="A607" s="29">
        <f t="shared" si="53"/>
        <v>23</v>
      </c>
      <c r="B607" s="30">
        <f t="shared" si="58"/>
        <v>595</v>
      </c>
      <c r="C607" s="18">
        <f t="shared" si="54"/>
        <v>16926.220200514777</v>
      </c>
      <c r="D607" s="18">
        <f t="shared" si="55"/>
        <v>280.44690200452635</v>
      </c>
      <c r="E607" s="18">
        <f t="shared" si="56"/>
        <v>45.57059284753979</v>
      </c>
      <c r="F607" s="18">
        <f>SUM($D$12:D607,$E$12:E607)</f>
        <v>193980.4094369793</v>
      </c>
      <c r="G607" s="18">
        <f>SUM($E$12:E607)</f>
        <v>110626.1827354894</v>
      </c>
      <c r="H607" s="31">
        <f t="shared" si="57"/>
        <v>16645.773298510252</v>
      </c>
    </row>
    <row r="608" spans="1:8" ht="15" customHeight="1">
      <c r="A608" s="29">
        <f t="shared" si="53"/>
        <v>23</v>
      </c>
      <c r="B608" s="30">
        <f t="shared" si="58"/>
        <v>596</v>
      </c>
      <c r="C608" s="18">
        <f t="shared" si="54"/>
        <v>16645.773298510252</v>
      </c>
      <c r="D608" s="18">
        <f t="shared" si="55"/>
        <v>281.20195135607696</v>
      </c>
      <c r="E608" s="18">
        <f t="shared" si="56"/>
        <v>44.81554349598915</v>
      </c>
      <c r="F608" s="18">
        <f>SUM($D$12:D608,$E$12:E608)</f>
        <v>194306.42693183137</v>
      </c>
      <c r="G608" s="18">
        <f>SUM($E$12:E608)</f>
        <v>110670.9982789854</v>
      </c>
      <c r="H608" s="31">
        <f t="shared" si="57"/>
        <v>16364.571347154175</v>
      </c>
    </row>
    <row r="609" spans="1:8" ht="15" customHeight="1">
      <c r="A609" s="29">
        <f t="shared" si="53"/>
        <v>23</v>
      </c>
      <c r="B609" s="30">
        <f t="shared" si="58"/>
        <v>597</v>
      </c>
      <c r="C609" s="18">
        <f t="shared" si="54"/>
        <v>16364.571347154175</v>
      </c>
      <c r="D609" s="18">
        <f t="shared" si="55"/>
        <v>281.9590335328049</v>
      </c>
      <c r="E609" s="18">
        <f t="shared" si="56"/>
        <v>44.05846131926125</v>
      </c>
      <c r="F609" s="18">
        <f>SUM($D$12:D609,$E$12:E609)</f>
        <v>194632.44442668345</v>
      </c>
      <c r="G609" s="18">
        <f>SUM($E$12:E609)</f>
        <v>110715.05674030466</v>
      </c>
      <c r="H609" s="31">
        <f t="shared" si="57"/>
        <v>16082.61231362137</v>
      </c>
    </row>
    <row r="610" spans="1:8" ht="15" customHeight="1">
      <c r="A610" s="29">
        <f t="shared" si="53"/>
        <v>23</v>
      </c>
      <c r="B610" s="30">
        <f t="shared" si="58"/>
        <v>598</v>
      </c>
      <c r="C610" s="18">
        <f t="shared" si="54"/>
        <v>16082.61231362137</v>
      </c>
      <c r="D610" s="18">
        <f t="shared" si="55"/>
        <v>282.7181540077009</v>
      </c>
      <c r="E610" s="18">
        <f t="shared" si="56"/>
        <v>43.29934084436523</v>
      </c>
      <c r="F610" s="18">
        <f>SUM($D$12:D610,$E$12:E610)</f>
        <v>194958.4619215355</v>
      </c>
      <c r="G610" s="18">
        <f>SUM($E$12:E610)</f>
        <v>110758.35608114902</v>
      </c>
      <c r="H610" s="31">
        <f t="shared" si="57"/>
        <v>15799.894159613668</v>
      </c>
    </row>
    <row r="611" spans="1:8" ht="15" customHeight="1">
      <c r="A611" s="29">
        <f t="shared" si="53"/>
        <v>24</v>
      </c>
      <c r="B611" s="30">
        <f t="shared" si="58"/>
        <v>599</v>
      </c>
      <c r="C611" s="18">
        <f t="shared" si="54"/>
        <v>15799.894159613668</v>
      </c>
      <c r="D611" s="18">
        <f t="shared" si="55"/>
        <v>283.4793182684909</v>
      </c>
      <c r="E611" s="18">
        <f t="shared" si="56"/>
        <v>42.538176583575265</v>
      </c>
      <c r="F611" s="18">
        <f>SUM($D$12:D611,$E$12:E611)</f>
        <v>195284.4794163876</v>
      </c>
      <c r="G611" s="18">
        <f>SUM($E$12:E611)</f>
        <v>110800.8942577326</v>
      </c>
      <c r="H611" s="31">
        <f t="shared" si="57"/>
        <v>15516.414841345177</v>
      </c>
    </row>
    <row r="612" spans="1:8" ht="15" customHeight="1">
      <c r="A612" s="29">
        <f t="shared" si="53"/>
        <v>24</v>
      </c>
      <c r="B612" s="30">
        <f t="shared" si="58"/>
        <v>600</v>
      </c>
      <c r="C612" s="18">
        <f t="shared" si="54"/>
        <v>15516.414841345177</v>
      </c>
      <c r="D612" s="18">
        <f t="shared" si="55"/>
        <v>284.2425318176753</v>
      </c>
      <c r="E612" s="18">
        <f t="shared" si="56"/>
        <v>41.774963034390865</v>
      </c>
      <c r="F612" s="18">
        <f>SUM($D$12:D612,$E$12:E612)</f>
        <v>195610.49691123964</v>
      </c>
      <c r="G612" s="18">
        <f>SUM($E$12:E612)</f>
        <v>110842.66922076698</v>
      </c>
      <c r="H612" s="31">
        <f t="shared" si="57"/>
        <v>15232.172309527501</v>
      </c>
    </row>
    <row r="613" spans="1:8" ht="15" customHeight="1">
      <c r="A613" s="29">
        <f t="shared" si="53"/>
        <v>24</v>
      </c>
      <c r="B613" s="30">
        <f t="shared" si="58"/>
        <v>601</v>
      </c>
      <c r="C613" s="18">
        <f t="shared" si="54"/>
        <v>15232.172309527501</v>
      </c>
      <c r="D613" s="18">
        <f t="shared" si="55"/>
        <v>285.00780017256903</v>
      </c>
      <c r="E613" s="18">
        <f t="shared" si="56"/>
        <v>41.009694679497116</v>
      </c>
      <c r="F613" s="18">
        <f>SUM($D$12:D613,$E$12:E613)</f>
        <v>195936.51440609168</v>
      </c>
      <c r="G613" s="18">
        <f>SUM($E$12:E613)</f>
        <v>110883.67891544648</v>
      </c>
      <c r="H613" s="31">
        <f t="shared" si="57"/>
        <v>14947.164509354932</v>
      </c>
    </row>
    <row r="614" spans="1:8" ht="15" customHeight="1">
      <c r="A614" s="29">
        <f t="shared" si="53"/>
        <v>24</v>
      </c>
      <c r="B614" s="30">
        <f t="shared" si="58"/>
        <v>602</v>
      </c>
      <c r="C614" s="18">
        <f t="shared" si="54"/>
        <v>14947.164509354932</v>
      </c>
      <c r="D614" s="18">
        <f t="shared" si="55"/>
        <v>285.77512886534134</v>
      </c>
      <c r="E614" s="18">
        <f t="shared" si="56"/>
        <v>40.24236598672482</v>
      </c>
      <c r="F614" s="18">
        <f>SUM($D$12:D614,$E$12:E614)</f>
        <v>196262.53190094372</v>
      </c>
      <c r="G614" s="18">
        <f>SUM($E$12:E614)</f>
        <v>110923.9212814332</v>
      </c>
      <c r="H614" s="31">
        <f t="shared" si="57"/>
        <v>14661.38938048959</v>
      </c>
    </row>
    <row r="615" spans="1:8" ht="15" customHeight="1">
      <c r="A615" s="29">
        <f t="shared" si="53"/>
        <v>24</v>
      </c>
      <c r="B615" s="30">
        <f t="shared" si="58"/>
        <v>603</v>
      </c>
      <c r="C615" s="18">
        <f t="shared" si="54"/>
        <v>14661.38938048959</v>
      </c>
      <c r="D615" s="18">
        <f t="shared" si="55"/>
        <v>286.5445234430557</v>
      </c>
      <c r="E615" s="18">
        <f t="shared" si="56"/>
        <v>39.47297140901044</v>
      </c>
      <c r="F615" s="18">
        <f>SUM($D$12:D615,$E$12:E615)</f>
        <v>196588.54939579582</v>
      </c>
      <c r="G615" s="18">
        <f>SUM($E$12:E615)</f>
        <v>110963.3942528422</v>
      </c>
      <c r="H615" s="31">
        <f t="shared" si="57"/>
        <v>14374.844857046535</v>
      </c>
    </row>
    <row r="616" spans="1:8" ht="15" customHeight="1">
      <c r="A616" s="29">
        <f aca="true" t="shared" si="59" ref="A616:A679">A590+1</f>
        <v>24</v>
      </c>
      <c r="B616" s="30">
        <f t="shared" si="58"/>
        <v>604</v>
      </c>
      <c r="C616" s="18">
        <f t="shared" si="54"/>
        <v>14374.844857046535</v>
      </c>
      <c r="D616" s="18">
        <f t="shared" si="55"/>
        <v>287.3159894677101</v>
      </c>
      <c r="E616" s="18">
        <f t="shared" si="56"/>
        <v>38.70150538435606</v>
      </c>
      <c r="F616" s="18">
        <f>SUM($D$12:D616,$E$12:E616)</f>
        <v>196914.5668906479</v>
      </c>
      <c r="G616" s="18">
        <f>SUM($E$12:E616)</f>
        <v>111002.09575822655</v>
      </c>
      <c r="H616" s="31">
        <f t="shared" si="57"/>
        <v>14087.528867578825</v>
      </c>
    </row>
    <row r="617" spans="1:8" ht="15" customHeight="1">
      <c r="A617" s="29">
        <f t="shared" si="59"/>
        <v>24</v>
      </c>
      <c r="B617" s="30">
        <f t="shared" si="58"/>
        <v>605</v>
      </c>
      <c r="C617" s="18">
        <f t="shared" si="54"/>
        <v>14087.528867578825</v>
      </c>
      <c r="D617" s="18">
        <f t="shared" si="55"/>
        <v>288.089532516277</v>
      </c>
      <c r="E617" s="18">
        <f t="shared" si="56"/>
        <v>37.92796233578915</v>
      </c>
      <c r="F617" s="18">
        <f>SUM($D$12:D617,$E$12:E617)</f>
        <v>197240.58438549994</v>
      </c>
      <c r="G617" s="18">
        <f>SUM($E$12:E617)</f>
        <v>111040.02372056234</v>
      </c>
      <c r="H617" s="31">
        <f t="shared" si="57"/>
        <v>13799.439335062549</v>
      </c>
    </row>
    <row r="618" spans="1:8" ht="15" customHeight="1">
      <c r="A618" s="29">
        <f t="shared" si="59"/>
        <v>24</v>
      </c>
      <c r="B618" s="30">
        <f t="shared" si="58"/>
        <v>606</v>
      </c>
      <c r="C618" s="18">
        <f t="shared" si="54"/>
        <v>13799.439335062549</v>
      </c>
      <c r="D618" s="18">
        <f t="shared" si="55"/>
        <v>288.8651581807439</v>
      </c>
      <c r="E618" s="18">
        <f t="shared" si="56"/>
        <v>37.15233667132225</v>
      </c>
      <c r="F618" s="18">
        <f>SUM($D$12:D618,$E$12:E618)</f>
        <v>197566.60188035195</v>
      </c>
      <c r="G618" s="18">
        <f>SUM($E$12:E618)</f>
        <v>111077.17605723366</v>
      </c>
      <c r="H618" s="31">
        <f t="shared" si="57"/>
        <v>13510.574176881804</v>
      </c>
    </row>
    <row r="619" spans="1:8" ht="15" customHeight="1">
      <c r="A619" s="29">
        <f t="shared" si="59"/>
        <v>24</v>
      </c>
      <c r="B619" s="30">
        <f t="shared" si="58"/>
        <v>607</v>
      </c>
      <c r="C619" s="18">
        <f t="shared" si="54"/>
        <v>13510.574176881804</v>
      </c>
      <c r="D619" s="18">
        <f t="shared" si="55"/>
        <v>289.64287206815357</v>
      </c>
      <c r="E619" s="18">
        <f t="shared" si="56"/>
        <v>36.37462278391256</v>
      </c>
      <c r="F619" s="18">
        <f>SUM($D$12:D619,$E$12:E619)</f>
        <v>197892.61937520403</v>
      </c>
      <c r="G619" s="18">
        <f>SUM($E$12:E619)</f>
        <v>111113.55068001758</v>
      </c>
      <c r="H619" s="31">
        <f t="shared" si="57"/>
        <v>13220.93130481365</v>
      </c>
    </row>
    <row r="620" spans="1:8" ht="15" customHeight="1">
      <c r="A620" s="29">
        <f t="shared" si="59"/>
        <v>24</v>
      </c>
      <c r="B620" s="30">
        <f t="shared" si="58"/>
        <v>608</v>
      </c>
      <c r="C620" s="18">
        <f t="shared" si="54"/>
        <v>13220.93130481365</v>
      </c>
      <c r="D620" s="18">
        <f t="shared" si="55"/>
        <v>290.42267980064474</v>
      </c>
      <c r="E620" s="18">
        <f t="shared" si="56"/>
        <v>35.59481505142137</v>
      </c>
      <c r="F620" s="18">
        <f>SUM($D$12:D620,$E$12:E620)</f>
        <v>198218.6368700561</v>
      </c>
      <c r="G620" s="18">
        <f>SUM($E$12:E620)</f>
        <v>111149.145495069</v>
      </c>
      <c r="H620" s="31">
        <f t="shared" si="57"/>
        <v>12930.508625013006</v>
      </c>
    </row>
    <row r="621" spans="1:8" ht="15" customHeight="1">
      <c r="A621" s="29">
        <f t="shared" si="59"/>
        <v>24</v>
      </c>
      <c r="B621" s="30">
        <f t="shared" si="58"/>
        <v>609</v>
      </c>
      <c r="C621" s="18">
        <f t="shared" si="54"/>
        <v>12930.508625013006</v>
      </c>
      <c r="D621" s="18">
        <f t="shared" si="55"/>
        <v>291.2045870154927</v>
      </c>
      <c r="E621" s="18">
        <f t="shared" si="56"/>
        <v>34.81290783657348</v>
      </c>
      <c r="F621" s="18">
        <f>SUM($D$12:D621,$E$12:E621)</f>
        <v>198544.65436490817</v>
      </c>
      <c r="G621" s="18">
        <f>SUM($E$12:E621)</f>
        <v>111183.95840290557</v>
      </c>
      <c r="H621" s="31">
        <f t="shared" si="57"/>
        <v>12639.304037997514</v>
      </c>
    </row>
    <row r="622" spans="1:8" ht="15" customHeight="1">
      <c r="A622" s="29">
        <f t="shared" si="59"/>
        <v>24</v>
      </c>
      <c r="B622" s="30">
        <f t="shared" si="58"/>
        <v>610</v>
      </c>
      <c r="C622" s="18">
        <f t="shared" si="54"/>
        <v>12639.304037997514</v>
      </c>
      <c r="D622" s="18">
        <f t="shared" si="55"/>
        <v>291.98859936514975</v>
      </c>
      <c r="E622" s="18">
        <f t="shared" si="56"/>
        <v>34.02889548691639</v>
      </c>
      <c r="F622" s="18">
        <f>SUM($D$12:D622,$E$12:E622)</f>
        <v>198870.67185976024</v>
      </c>
      <c r="G622" s="18">
        <f>SUM($E$12:E622)</f>
        <v>111217.98729839249</v>
      </c>
      <c r="H622" s="31">
        <f t="shared" si="57"/>
        <v>12347.315438632364</v>
      </c>
    </row>
    <row r="623" spans="1:8" ht="15" customHeight="1">
      <c r="A623" s="29">
        <f t="shared" si="59"/>
        <v>24</v>
      </c>
      <c r="B623" s="30">
        <f t="shared" si="58"/>
        <v>611</v>
      </c>
      <c r="C623" s="18">
        <f t="shared" si="54"/>
        <v>12347.315438632364</v>
      </c>
      <c r="D623" s="18">
        <f t="shared" si="55"/>
        <v>292.7747225172867</v>
      </c>
      <c r="E623" s="18">
        <f t="shared" si="56"/>
        <v>33.242772334779445</v>
      </c>
      <c r="F623" s="18">
        <f>SUM($D$12:D623,$E$12:E623)</f>
        <v>199196.68935461232</v>
      </c>
      <c r="G623" s="18">
        <f>SUM($E$12:E623)</f>
        <v>111251.23007072727</v>
      </c>
      <c r="H623" s="31">
        <f t="shared" si="57"/>
        <v>12054.540716115078</v>
      </c>
    </row>
    <row r="624" spans="1:8" ht="15" customHeight="1">
      <c r="A624" s="29">
        <f t="shared" si="59"/>
        <v>24</v>
      </c>
      <c r="B624" s="30">
        <f t="shared" si="58"/>
        <v>612</v>
      </c>
      <c r="C624" s="18">
        <f t="shared" si="54"/>
        <v>12054.540716115078</v>
      </c>
      <c r="D624" s="18">
        <f t="shared" si="55"/>
        <v>293.56296215483326</v>
      </c>
      <c r="E624" s="18">
        <f t="shared" si="56"/>
        <v>32.45453269723291</v>
      </c>
      <c r="F624" s="18">
        <f>SUM($D$12:D624,$E$12:E624)</f>
        <v>199522.70684946436</v>
      </c>
      <c r="G624" s="18">
        <f>SUM($E$12:E624)</f>
        <v>111283.6846034245</v>
      </c>
      <c r="H624" s="31">
        <f t="shared" si="57"/>
        <v>11760.977753960244</v>
      </c>
    </row>
    <row r="625" spans="1:8" ht="15" customHeight="1">
      <c r="A625" s="29">
        <f t="shared" si="59"/>
        <v>24</v>
      </c>
      <c r="B625" s="30">
        <f t="shared" si="58"/>
        <v>613</v>
      </c>
      <c r="C625" s="18">
        <f t="shared" si="54"/>
        <v>11760.977753960244</v>
      </c>
      <c r="D625" s="18">
        <f t="shared" si="55"/>
        <v>294.35332397601934</v>
      </c>
      <c r="E625" s="18">
        <f t="shared" si="56"/>
        <v>31.664170876046814</v>
      </c>
      <c r="F625" s="18">
        <f>SUM($D$12:D625,$E$12:E625)</f>
        <v>199848.72434431646</v>
      </c>
      <c r="G625" s="18">
        <f>SUM($E$12:E625)</f>
        <v>111315.34877430054</v>
      </c>
      <c r="H625" s="31">
        <f t="shared" si="57"/>
        <v>11466.624429984224</v>
      </c>
    </row>
    <row r="626" spans="1:8" ht="15" customHeight="1">
      <c r="A626" s="29">
        <f t="shared" si="59"/>
        <v>24</v>
      </c>
      <c r="B626" s="30">
        <f t="shared" si="58"/>
        <v>614</v>
      </c>
      <c r="C626" s="18">
        <f t="shared" si="54"/>
        <v>11466.624429984224</v>
      </c>
      <c r="D626" s="18">
        <f t="shared" si="55"/>
        <v>295.1458136944163</v>
      </c>
      <c r="E626" s="18">
        <f t="shared" si="56"/>
        <v>30.87168115764984</v>
      </c>
      <c r="F626" s="18">
        <f>SUM($D$12:D626,$E$12:E626)</f>
        <v>200174.7418391685</v>
      </c>
      <c r="G626" s="18">
        <f>SUM($E$12:E626)</f>
        <v>111346.22045545818</v>
      </c>
      <c r="H626" s="31">
        <f t="shared" si="57"/>
        <v>11171.478616289807</v>
      </c>
    </row>
    <row r="627" spans="1:8" ht="15" customHeight="1">
      <c r="A627" s="29">
        <f t="shared" si="59"/>
        <v>24</v>
      </c>
      <c r="B627" s="30">
        <f t="shared" si="58"/>
        <v>615</v>
      </c>
      <c r="C627" s="18">
        <f t="shared" si="54"/>
        <v>11171.478616289807</v>
      </c>
      <c r="D627" s="18">
        <f t="shared" si="55"/>
        <v>295.9404370389782</v>
      </c>
      <c r="E627" s="18">
        <f t="shared" si="56"/>
        <v>30.077057813087947</v>
      </c>
      <c r="F627" s="18">
        <f>SUM($D$12:D627,$E$12:E627)</f>
        <v>200500.7593340206</v>
      </c>
      <c r="G627" s="18">
        <f>SUM($E$12:E627)</f>
        <v>111376.29751327127</v>
      </c>
      <c r="H627" s="31">
        <f t="shared" si="57"/>
        <v>10875.538179250829</v>
      </c>
    </row>
    <row r="628" spans="1:8" ht="15" customHeight="1">
      <c r="A628" s="29">
        <f t="shared" si="59"/>
        <v>24</v>
      </c>
      <c r="B628" s="30">
        <f t="shared" si="58"/>
        <v>616</v>
      </c>
      <c r="C628" s="18">
        <f t="shared" si="54"/>
        <v>10875.538179250829</v>
      </c>
      <c r="D628" s="18">
        <f t="shared" si="55"/>
        <v>296.7371997540831</v>
      </c>
      <c r="E628" s="18">
        <f t="shared" si="56"/>
        <v>29.280295097983</v>
      </c>
      <c r="F628" s="18">
        <f>SUM($D$12:D628,$E$12:E628)</f>
        <v>200826.7768288727</v>
      </c>
      <c r="G628" s="18">
        <f>SUM($E$12:E628)</f>
        <v>111405.57780836926</v>
      </c>
      <c r="H628" s="31">
        <f t="shared" si="57"/>
        <v>10578.800979496746</v>
      </c>
    </row>
    <row r="629" spans="1:8" ht="15" customHeight="1">
      <c r="A629" s="29">
        <f t="shared" si="59"/>
        <v>24</v>
      </c>
      <c r="B629" s="30">
        <f t="shared" si="58"/>
        <v>617</v>
      </c>
      <c r="C629" s="18">
        <f aca="true" t="shared" si="60" ref="C629:C692">IF(H628&gt;0.5,+C628-D628,0)</f>
        <v>10578.800979496746</v>
      </c>
      <c r="D629" s="18">
        <f aca="true" t="shared" si="61" ref="D629:D692">IF(H628&gt;0.5,IF(C629&lt;$E$7,C629,$E$7-E629),0)</f>
        <v>297.5361075995749</v>
      </c>
      <c r="E629" s="18">
        <f aca="true" t="shared" si="62" ref="E629:E692">IF(H628&gt;0.5,C629*$E$4/26,0)</f>
        <v>28.48138725249124</v>
      </c>
      <c r="F629" s="18">
        <f>SUM($D$12:D629,$E$12:E629)</f>
        <v>201152.79432372475</v>
      </c>
      <c r="G629" s="18">
        <f>SUM($E$12:E629)</f>
        <v>111434.05919562175</v>
      </c>
      <c r="H629" s="31">
        <f aca="true" t="shared" si="63" ref="H629:H692">C629-D629</f>
        <v>10281.26487189717</v>
      </c>
    </row>
    <row r="630" spans="1:8" ht="15" customHeight="1">
      <c r="A630" s="29">
        <f t="shared" si="59"/>
        <v>24</v>
      </c>
      <c r="B630" s="30">
        <f t="shared" si="58"/>
        <v>618</v>
      </c>
      <c r="C630" s="18">
        <f t="shared" si="60"/>
        <v>10281.26487189717</v>
      </c>
      <c r="D630" s="18">
        <f t="shared" si="61"/>
        <v>298.3371663508045</v>
      </c>
      <c r="E630" s="18">
        <f t="shared" si="62"/>
        <v>27.680328501261616</v>
      </c>
      <c r="F630" s="18">
        <f>SUM($D$12:D630,$E$12:E630)</f>
        <v>201478.81181857683</v>
      </c>
      <c r="G630" s="18">
        <f>SUM($E$12:E630)</f>
        <v>111461.73952412301</v>
      </c>
      <c r="H630" s="31">
        <f t="shared" si="63"/>
        <v>9982.927705546366</v>
      </c>
    </row>
    <row r="631" spans="1:8" ht="15" customHeight="1">
      <c r="A631" s="29">
        <f t="shared" si="59"/>
        <v>24</v>
      </c>
      <c r="B631" s="30">
        <f t="shared" si="58"/>
        <v>619</v>
      </c>
      <c r="C631" s="18">
        <f t="shared" si="60"/>
        <v>9982.927705546366</v>
      </c>
      <c r="D631" s="18">
        <f t="shared" si="61"/>
        <v>299.1403817986721</v>
      </c>
      <c r="E631" s="18">
        <f t="shared" si="62"/>
        <v>26.877113053394062</v>
      </c>
      <c r="F631" s="18">
        <f>SUM($D$12:D631,$E$12:E631)</f>
        <v>201804.8293134289</v>
      </c>
      <c r="G631" s="18">
        <f>SUM($E$12:E631)</f>
        <v>111488.61663717641</v>
      </c>
      <c r="H631" s="31">
        <f t="shared" si="63"/>
        <v>9683.787323747694</v>
      </c>
    </row>
    <row r="632" spans="1:8" ht="15" customHeight="1">
      <c r="A632" s="29">
        <f t="shared" si="59"/>
        <v>24</v>
      </c>
      <c r="B632" s="30">
        <f t="shared" si="58"/>
        <v>620</v>
      </c>
      <c r="C632" s="18">
        <f t="shared" si="60"/>
        <v>9683.787323747694</v>
      </c>
      <c r="D632" s="18">
        <f t="shared" si="61"/>
        <v>299.94575974966847</v>
      </c>
      <c r="E632" s="18">
        <f t="shared" si="62"/>
        <v>26.071735102397643</v>
      </c>
      <c r="F632" s="18">
        <f>SUM($D$12:D632,$E$12:E632)</f>
        <v>202130.84680828097</v>
      </c>
      <c r="G632" s="18">
        <f>SUM($E$12:E632)</f>
        <v>111514.6883722788</v>
      </c>
      <c r="H632" s="31">
        <f t="shared" si="63"/>
        <v>9383.841563998027</v>
      </c>
    </row>
    <row r="633" spans="1:8" ht="15" customHeight="1">
      <c r="A633" s="29">
        <f t="shared" si="59"/>
        <v>24</v>
      </c>
      <c r="B633" s="30">
        <f t="shared" si="58"/>
        <v>621</v>
      </c>
      <c r="C633" s="18">
        <f t="shared" si="60"/>
        <v>9383.841563998027</v>
      </c>
      <c r="D633" s="18">
        <f t="shared" si="61"/>
        <v>300.7533060259176</v>
      </c>
      <c r="E633" s="18">
        <f t="shared" si="62"/>
        <v>25.264188826148537</v>
      </c>
      <c r="F633" s="18">
        <f>SUM($D$12:D633,$E$12:E633)</f>
        <v>202456.86430313304</v>
      </c>
      <c r="G633" s="18">
        <f>SUM($E$12:E633)</f>
        <v>111539.95256110495</v>
      </c>
      <c r="H633" s="31">
        <f t="shared" si="63"/>
        <v>9083.08825797211</v>
      </c>
    </row>
    <row r="634" spans="1:8" ht="15" customHeight="1">
      <c r="A634" s="29">
        <f t="shared" si="59"/>
        <v>24</v>
      </c>
      <c r="B634" s="30">
        <f t="shared" si="58"/>
        <v>622</v>
      </c>
      <c r="C634" s="18">
        <f t="shared" si="60"/>
        <v>9083.08825797211</v>
      </c>
      <c r="D634" s="18">
        <f t="shared" si="61"/>
        <v>301.5630264652182</v>
      </c>
      <c r="E634" s="18">
        <f t="shared" si="62"/>
        <v>24.45446838684799</v>
      </c>
      <c r="F634" s="18">
        <f>SUM($D$12:D634,$E$12:E634)</f>
        <v>202782.8817979851</v>
      </c>
      <c r="G634" s="18">
        <f>SUM($E$12:E634)</f>
        <v>111564.40702949179</v>
      </c>
      <c r="H634" s="31">
        <f t="shared" si="63"/>
        <v>8781.52523150689</v>
      </c>
    </row>
    <row r="635" spans="1:8" ht="15" customHeight="1">
      <c r="A635" s="29">
        <f t="shared" si="59"/>
        <v>24</v>
      </c>
      <c r="B635" s="30">
        <f t="shared" si="58"/>
        <v>623</v>
      </c>
      <c r="C635" s="18">
        <f t="shared" si="60"/>
        <v>8781.52523150689</v>
      </c>
      <c r="D635" s="18">
        <f t="shared" si="61"/>
        <v>302.37492692108606</v>
      </c>
      <c r="E635" s="18">
        <f t="shared" si="62"/>
        <v>23.642567930980093</v>
      </c>
      <c r="F635" s="18">
        <f>SUM($D$12:D635,$E$12:E635)</f>
        <v>203108.89929283716</v>
      </c>
      <c r="G635" s="18">
        <f>SUM($E$12:E635)</f>
        <v>111588.04959742277</v>
      </c>
      <c r="H635" s="31">
        <f t="shared" si="63"/>
        <v>8479.150304585804</v>
      </c>
    </row>
    <row r="636" spans="1:8" ht="15" customHeight="1">
      <c r="A636" s="29">
        <f t="shared" si="59"/>
        <v>24</v>
      </c>
      <c r="B636" s="30">
        <f t="shared" si="58"/>
        <v>624</v>
      </c>
      <c r="C636" s="18">
        <f t="shared" si="60"/>
        <v>8479.150304585804</v>
      </c>
      <c r="D636" s="18">
        <f t="shared" si="61"/>
        <v>303.18901326279666</v>
      </c>
      <c r="E636" s="18">
        <f t="shared" si="62"/>
        <v>22.828481589269476</v>
      </c>
      <c r="F636" s="18">
        <f>SUM($D$12:D636,$E$12:E636)</f>
        <v>203434.91678768923</v>
      </c>
      <c r="G636" s="18">
        <f>SUM($E$12:E636)</f>
        <v>111610.87807901204</v>
      </c>
      <c r="H636" s="31">
        <f t="shared" si="63"/>
        <v>8175.961291323008</v>
      </c>
    </row>
    <row r="637" spans="1:8" ht="15" customHeight="1">
      <c r="A637" s="29">
        <f t="shared" si="59"/>
        <v>25</v>
      </c>
      <c r="B637" s="30">
        <f t="shared" si="58"/>
        <v>625</v>
      </c>
      <c r="C637" s="18">
        <f t="shared" si="60"/>
        <v>8175.961291323008</v>
      </c>
      <c r="D637" s="18">
        <f t="shared" si="61"/>
        <v>304.00529137542725</v>
      </c>
      <c r="E637" s="18">
        <f t="shared" si="62"/>
        <v>22.01220347663887</v>
      </c>
      <c r="F637" s="18">
        <f>SUM($D$12:D637,$E$12:E637)</f>
        <v>203760.9342825413</v>
      </c>
      <c r="G637" s="18">
        <f>SUM($E$12:E637)</f>
        <v>111632.89028248868</v>
      </c>
      <c r="H637" s="31">
        <f t="shared" si="63"/>
        <v>7871.9559999475805</v>
      </c>
    </row>
    <row r="638" spans="1:8" ht="15" customHeight="1">
      <c r="A638" s="29">
        <f t="shared" si="59"/>
        <v>25</v>
      </c>
      <c r="B638" s="30">
        <f t="shared" si="58"/>
        <v>626</v>
      </c>
      <c r="C638" s="18">
        <f t="shared" si="60"/>
        <v>7871.9559999475805</v>
      </c>
      <c r="D638" s="18">
        <f t="shared" si="61"/>
        <v>304.82376715989955</v>
      </c>
      <c r="E638" s="18">
        <f t="shared" si="62"/>
        <v>21.193727692166565</v>
      </c>
      <c r="F638" s="18">
        <f>SUM($D$12:D638,$E$12:E638)</f>
        <v>204086.95177739335</v>
      </c>
      <c r="G638" s="18">
        <f>SUM($E$12:E638)</f>
        <v>111654.08401018084</v>
      </c>
      <c r="H638" s="31">
        <f t="shared" si="63"/>
        <v>7567.132232787681</v>
      </c>
    </row>
    <row r="639" spans="1:8" ht="15" customHeight="1">
      <c r="A639" s="29">
        <f t="shared" si="59"/>
        <v>25</v>
      </c>
      <c r="B639" s="30">
        <f t="shared" si="58"/>
        <v>627</v>
      </c>
      <c r="C639" s="18">
        <f t="shared" si="60"/>
        <v>7567.132232787681</v>
      </c>
      <c r="D639" s="18">
        <f t="shared" si="61"/>
        <v>305.6444465330224</v>
      </c>
      <c r="E639" s="18">
        <f t="shared" si="62"/>
        <v>20.373048319043757</v>
      </c>
      <c r="F639" s="18">
        <f>SUM($D$12:D639,$E$12:E639)</f>
        <v>204412.9692722454</v>
      </c>
      <c r="G639" s="18">
        <f>SUM($E$12:E639)</f>
        <v>111674.45705849989</v>
      </c>
      <c r="H639" s="31">
        <f t="shared" si="63"/>
        <v>7261.487786254658</v>
      </c>
    </row>
    <row r="640" spans="1:8" ht="15" customHeight="1">
      <c r="A640" s="29">
        <f t="shared" si="59"/>
        <v>25</v>
      </c>
      <c r="B640" s="30">
        <f t="shared" si="58"/>
        <v>628</v>
      </c>
      <c r="C640" s="18">
        <f t="shared" si="60"/>
        <v>7261.487786254658</v>
      </c>
      <c r="D640" s="18">
        <f t="shared" si="61"/>
        <v>306.46733542753435</v>
      </c>
      <c r="E640" s="18">
        <f t="shared" si="62"/>
        <v>19.550159424531774</v>
      </c>
      <c r="F640" s="18">
        <f>SUM($D$12:D640,$E$12:E640)</f>
        <v>204738.98676709746</v>
      </c>
      <c r="G640" s="18">
        <f>SUM($E$12:E640)</f>
        <v>111694.00721792442</v>
      </c>
      <c r="H640" s="31">
        <f t="shared" si="63"/>
        <v>6955.020450827124</v>
      </c>
    </row>
    <row r="641" spans="1:8" ht="15" customHeight="1">
      <c r="A641" s="29">
        <f t="shared" si="59"/>
        <v>25</v>
      </c>
      <c r="B641" s="30">
        <f t="shared" si="58"/>
        <v>629</v>
      </c>
      <c r="C641" s="18">
        <f t="shared" si="60"/>
        <v>6955.020450827124</v>
      </c>
      <c r="D641" s="18">
        <f t="shared" si="61"/>
        <v>307.292439792147</v>
      </c>
      <c r="E641" s="18">
        <f t="shared" si="62"/>
        <v>18.725055059919182</v>
      </c>
      <c r="F641" s="18">
        <f>SUM($D$12:D641,$E$12:E641)</f>
        <v>205065.0042619495</v>
      </c>
      <c r="G641" s="18">
        <f>SUM($E$12:E641)</f>
        <v>111712.73227298433</v>
      </c>
      <c r="H641" s="31">
        <f t="shared" si="63"/>
        <v>6647.728011034977</v>
      </c>
    </row>
    <row r="642" spans="1:8" ht="15" customHeight="1">
      <c r="A642" s="29">
        <f t="shared" si="59"/>
        <v>25</v>
      </c>
      <c r="B642" s="30">
        <f t="shared" si="58"/>
        <v>630</v>
      </c>
      <c r="C642" s="18">
        <f t="shared" si="60"/>
        <v>6647.728011034977</v>
      </c>
      <c r="D642" s="18">
        <f t="shared" si="61"/>
        <v>308.11976559158734</v>
      </c>
      <c r="E642" s="18">
        <f t="shared" si="62"/>
        <v>17.897729260478783</v>
      </c>
      <c r="F642" s="18">
        <f>SUM($D$12:D642,$E$12:E642)</f>
        <v>205391.0217568016</v>
      </c>
      <c r="G642" s="18">
        <f>SUM($E$12:E642)</f>
        <v>111730.63000224481</v>
      </c>
      <c r="H642" s="31">
        <f t="shared" si="63"/>
        <v>6339.608245443389</v>
      </c>
    </row>
    <row r="643" spans="1:8" ht="15" customHeight="1">
      <c r="A643" s="29">
        <f t="shared" si="59"/>
        <v>25</v>
      </c>
      <c r="B643" s="30">
        <f t="shared" si="58"/>
        <v>631</v>
      </c>
      <c r="C643" s="18">
        <f t="shared" si="60"/>
        <v>6339.608245443389</v>
      </c>
      <c r="D643" s="18">
        <f t="shared" si="61"/>
        <v>308.9493188066416</v>
      </c>
      <c r="E643" s="18">
        <f t="shared" si="62"/>
        <v>17.06817604542451</v>
      </c>
      <c r="F643" s="18">
        <f>SUM($D$12:D643,$E$12:E643)</f>
        <v>205717.03925165368</v>
      </c>
      <c r="G643" s="18">
        <f>SUM($E$12:E643)</f>
        <v>111747.69817829024</v>
      </c>
      <c r="H643" s="31">
        <f t="shared" si="63"/>
        <v>6030.658926636747</v>
      </c>
    </row>
    <row r="644" spans="1:8" ht="15" customHeight="1">
      <c r="A644" s="29">
        <f t="shared" si="59"/>
        <v>25</v>
      </c>
      <c r="B644" s="30">
        <f t="shared" si="58"/>
        <v>632</v>
      </c>
      <c r="C644" s="18">
        <f t="shared" si="60"/>
        <v>6030.658926636747</v>
      </c>
      <c r="D644" s="18">
        <f t="shared" si="61"/>
        <v>309.78110543419797</v>
      </c>
      <c r="E644" s="18">
        <f t="shared" si="62"/>
        <v>16.236389417868168</v>
      </c>
      <c r="F644" s="18">
        <f>SUM($D$12:D644,$E$12:E644)</f>
        <v>206043.05674650572</v>
      </c>
      <c r="G644" s="18">
        <f>SUM($E$12:E644)</f>
        <v>111763.93456770811</v>
      </c>
      <c r="H644" s="31">
        <f t="shared" si="63"/>
        <v>5720.877821202549</v>
      </c>
    </row>
    <row r="645" spans="1:8" ht="15" customHeight="1">
      <c r="A645" s="29">
        <f t="shared" si="59"/>
        <v>25</v>
      </c>
      <c r="B645" s="30">
        <f t="shared" si="58"/>
        <v>633</v>
      </c>
      <c r="C645" s="18">
        <f t="shared" si="60"/>
        <v>5720.877821202549</v>
      </c>
      <c r="D645" s="18">
        <f t="shared" si="61"/>
        <v>310.61513148729006</v>
      </c>
      <c r="E645" s="18">
        <f t="shared" si="62"/>
        <v>15.402363364776095</v>
      </c>
      <c r="F645" s="18">
        <f>SUM($D$12:D645,$E$12:E645)</f>
        <v>206369.07424135783</v>
      </c>
      <c r="G645" s="18">
        <f>SUM($E$12:E645)</f>
        <v>111779.33693107289</v>
      </c>
      <c r="H645" s="31">
        <f t="shared" si="63"/>
        <v>5410.262689715259</v>
      </c>
    </row>
    <row r="646" spans="1:8" ht="15" customHeight="1">
      <c r="A646" s="29">
        <f t="shared" si="59"/>
        <v>25</v>
      </c>
      <c r="B646" s="30">
        <f t="shared" si="58"/>
        <v>634</v>
      </c>
      <c r="C646" s="18">
        <f t="shared" si="60"/>
        <v>5410.262689715259</v>
      </c>
      <c r="D646" s="18">
        <f t="shared" si="61"/>
        <v>311.4514029951404</v>
      </c>
      <c r="E646" s="18">
        <f t="shared" si="62"/>
        <v>14.566091856925699</v>
      </c>
      <c r="F646" s="18">
        <f>SUM($D$12:D646,$E$12:E646)</f>
        <v>206695.0917362099</v>
      </c>
      <c r="G646" s="18">
        <f>SUM($E$12:E646)</f>
        <v>111793.90302292981</v>
      </c>
      <c r="H646" s="31">
        <f t="shared" si="63"/>
        <v>5098.811286720118</v>
      </c>
    </row>
    <row r="647" spans="1:8" ht="15" customHeight="1">
      <c r="A647" s="29">
        <f t="shared" si="59"/>
        <v>25</v>
      </c>
      <c r="B647" s="30">
        <f t="shared" si="58"/>
        <v>635</v>
      </c>
      <c r="C647" s="18">
        <f t="shared" si="60"/>
        <v>5098.811286720118</v>
      </c>
      <c r="D647" s="18">
        <f t="shared" si="61"/>
        <v>312.2899260032043</v>
      </c>
      <c r="E647" s="18">
        <f t="shared" si="62"/>
        <v>13.727568848861857</v>
      </c>
      <c r="F647" s="18">
        <f>SUM($D$12:D647,$E$12:E647)</f>
        <v>207021.10923106197</v>
      </c>
      <c r="G647" s="18">
        <f>SUM($E$12:E647)</f>
        <v>111807.63059177867</v>
      </c>
      <c r="H647" s="31">
        <f t="shared" si="63"/>
        <v>4786.5213607169135</v>
      </c>
    </row>
    <row r="648" spans="1:8" ht="15" customHeight="1">
      <c r="A648" s="29">
        <f t="shared" si="59"/>
        <v>25</v>
      </c>
      <c r="B648" s="30">
        <f t="shared" si="58"/>
        <v>636</v>
      </c>
      <c r="C648" s="18">
        <f t="shared" si="60"/>
        <v>4786.5213607169135</v>
      </c>
      <c r="D648" s="18">
        <f t="shared" si="61"/>
        <v>313.13070657321293</v>
      </c>
      <c r="E648" s="18">
        <f t="shared" si="62"/>
        <v>12.88678827885323</v>
      </c>
      <c r="F648" s="18">
        <f>SUM($D$12:D648,$E$12:E648)</f>
        <v>207347.12672591401</v>
      </c>
      <c r="G648" s="18">
        <f>SUM($E$12:E648)</f>
        <v>111820.51738005751</v>
      </c>
      <c r="H648" s="31">
        <f t="shared" si="63"/>
        <v>4473.390654143701</v>
      </c>
    </row>
    <row r="649" spans="1:8" ht="15" customHeight="1">
      <c r="A649" s="29">
        <f t="shared" si="59"/>
        <v>25</v>
      </c>
      <c r="B649" s="30">
        <f aca="true" t="shared" si="64" ref="B649:B662">B648+1</f>
        <v>637</v>
      </c>
      <c r="C649" s="18">
        <f t="shared" si="60"/>
        <v>4473.390654143701</v>
      </c>
      <c r="D649" s="18">
        <f t="shared" si="61"/>
        <v>313.9737507832177</v>
      </c>
      <c r="E649" s="18">
        <f t="shared" si="62"/>
        <v>12.043744068848428</v>
      </c>
      <c r="F649" s="18">
        <f>SUM($D$12:D649,$E$12:E649)</f>
        <v>207673.14422076612</v>
      </c>
      <c r="G649" s="18">
        <f>SUM($E$12:E649)</f>
        <v>111832.56112412637</v>
      </c>
      <c r="H649" s="31">
        <f t="shared" si="63"/>
        <v>4159.416903360483</v>
      </c>
    </row>
    <row r="650" spans="1:8" ht="15" customHeight="1">
      <c r="A650" s="29">
        <f t="shared" si="59"/>
        <v>25</v>
      </c>
      <c r="B650" s="30">
        <f t="shared" si="64"/>
        <v>638</v>
      </c>
      <c r="C650" s="18">
        <f t="shared" si="60"/>
        <v>4159.416903360483</v>
      </c>
      <c r="D650" s="18">
        <f t="shared" si="61"/>
        <v>314.81906472763404</v>
      </c>
      <c r="E650" s="18">
        <f t="shared" si="62"/>
        <v>11.198430124432072</v>
      </c>
      <c r="F650" s="18">
        <f>SUM($D$12:D650,$E$12:E650)</f>
        <v>207999.1617156182</v>
      </c>
      <c r="G650" s="18">
        <f>SUM($E$12:E650)</f>
        <v>111843.7595542508</v>
      </c>
      <c r="H650" s="31">
        <f t="shared" si="63"/>
        <v>3844.597838632849</v>
      </c>
    </row>
    <row r="651" spans="1:8" ht="15" customHeight="1">
      <c r="A651" s="29">
        <f t="shared" si="59"/>
        <v>25</v>
      </c>
      <c r="B651" s="30">
        <f t="shared" si="64"/>
        <v>639</v>
      </c>
      <c r="C651" s="18">
        <f t="shared" si="60"/>
        <v>3844.597838632849</v>
      </c>
      <c r="D651" s="18">
        <f t="shared" si="61"/>
        <v>315.6666545172854</v>
      </c>
      <c r="E651" s="18">
        <f t="shared" si="62"/>
        <v>10.350840334780749</v>
      </c>
      <c r="F651" s="18">
        <f>SUM($D$12:D651,$E$12:E651)</f>
        <v>208325.17921047026</v>
      </c>
      <c r="G651" s="18">
        <f>SUM($E$12:E651)</f>
        <v>111854.11039458559</v>
      </c>
      <c r="H651" s="31">
        <f t="shared" si="63"/>
        <v>3528.9311841155636</v>
      </c>
    </row>
    <row r="652" spans="1:8" ht="15" customHeight="1">
      <c r="A652" s="29">
        <f t="shared" si="59"/>
        <v>25</v>
      </c>
      <c r="B652" s="30">
        <f t="shared" si="64"/>
        <v>640</v>
      </c>
      <c r="C652" s="18">
        <f t="shared" si="60"/>
        <v>3528.9311841155636</v>
      </c>
      <c r="D652" s="18">
        <f t="shared" si="61"/>
        <v>316.5165262794473</v>
      </c>
      <c r="E652" s="18">
        <f t="shared" si="62"/>
        <v>9.500968572618827</v>
      </c>
      <c r="F652" s="18">
        <f>SUM($D$12:D652,$E$12:E652)</f>
        <v>208651.19670532233</v>
      </c>
      <c r="G652" s="18">
        <f>SUM($E$12:E652)</f>
        <v>111863.61136315821</v>
      </c>
      <c r="H652" s="31">
        <f t="shared" si="63"/>
        <v>3212.4146578361165</v>
      </c>
    </row>
    <row r="653" spans="1:8" ht="15" customHeight="1">
      <c r="A653" s="29">
        <f t="shared" si="59"/>
        <v>25</v>
      </c>
      <c r="B653" s="30">
        <f t="shared" si="64"/>
        <v>641</v>
      </c>
      <c r="C653" s="18">
        <f t="shared" si="60"/>
        <v>3212.4146578361165</v>
      </c>
      <c r="D653" s="18">
        <f t="shared" si="61"/>
        <v>317.368686157892</v>
      </c>
      <c r="E653" s="18">
        <f t="shared" si="62"/>
        <v>8.64880869417416</v>
      </c>
      <c r="F653" s="18">
        <f>SUM($D$12:D653,$E$12:E653)</f>
        <v>208977.21420017444</v>
      </c>
      <c r="G653" s="18">
        <f>SUM($E$12:E653)</f>
        <v>111872.26017185238</v>
      </c>
      <c r="H653" s="31">
        <f t="shared" si="63"/>
        <v>2895.0459716782243</v>
      </c>
    </row>
    <row r="654" spans="1:8" ht="15" customHeight="1">
      <c r="A654" s="29">
        <f t="shared" si="59"/>
        <v>25</v>
      </c>
      <c r="B654" s="30">
        <f t="shared" si="64"/>
        <v>642</v>
      </c>
      <c r="C654" s="18">
        <f t="shared" si="60"/>
        <v>2895.0459716782243</v>
      </c>
      <c r="D654" s="18">
        <f t="shared" si="61"/>
        <v>318.22314031293246</v>
      </c>
      <c r="E654" s="18">
        <f t="shared" si="62"/>
        <v>7.794354539133682</v>
      </c>
      <c r="F654" s="18">
        <f>SUM($D$12:D654,$E$12:E654)</f>
        <v>209303.23169502645</v>
      </c>
      <c r="G654" s="18">
        <f>SUM($E$12:E654)</f>
        <v>111880.05452639151</v>
      </c>
      <c r="H654" s="31">
        <f t="shared" si="63"/>
        <v>2576.8228313652917</v>
      </c>
    </row>
    <row r="655" spans="1:8" ht="15" customHeight="1">
      <c r="A655" s="29">
        <f t="shared" si="59"/>
        <v>25</v>
      </c>
      <c r="B655" s="30">
        <f t="shared" si="64"/>
        <v>643</v>
      </c>
      <c r="C655" s="18">
        <f t="shared" si="60"/>
        <v>2576.8228313652917</v>
      </c>
      <c r="D655" s="18">
        <f t="shared" si="61"/>
        <v>319.07989492146726</v>
      </c>
      <c r="E655" s="18">
        <f t="shared" si="62"/>
        <v>6.937599930598863</v>
      </c>
      <c r="F655" s="18">
        <f>SUM($D$12:D655,$E$12:E655)</f>
        <v>209629.24918987855</v>
      </c>
      <c r="G655" s="18">
        <f>SUM($E$12:E655)</f>
        <v>111886.9921263221</v>
      </c>
      <c r="H655" s="31">
        <f t="shared" si="63"/>
        <v>2257.7429364438244</v>
      </c>
    </row>
    <row r="656" spans="1:8" ht="15" customHeight="1">
      <c r="A656" s="29">
        <f t="shared" si="59"/>
        <v>25</v>
      </c>
      <c r="B656" s="30">
        <f t="shared" si="64"/>
        <v>644</v>
      </c>
      <c r="C656" s="18">
        <f t="shared" si="60"/>
        <v>2257.7429364438244</v>
      </c>
      <c r="D656" s="18">
        <f t="shared" si="61"/>
        <v>319.9389561770251</v>
      </c>
      <c r="E656" s="18">
        <f t="shared" si="62"/>
        <v>6.078538675041066</v>
      </c>
      <c r="F656" s="18">
        <f>SUM($D$12:D656,$E$12:E656)</f>
        <v>209955.26668473057</v>
      </c>
      <c r="G656" s="18">
        <f>SUM($E$12:E656)</f>
        <v>111893.07066499714</v>
      </c>
      <c r="H656" s="31">
        <f t="shared" si="63"/>
        <v>1937.8039802667993</v>
      </c>
    </row>
    <row r="657" spans="1:8" ht="15" customHeight="1">
      <c r="A657" s="29">
        <f t="shared" si="59"/>
        <v>25</v>
      </c>
      <c r="B657" s="30">
        <f t="shared" si="64"/>
        <v>645</v>
      </c>
      <c r="C657" s="18">
        <f t="shared" si="60"/>
        <v>1937.8039802667993</v>
      </c>
      <c r="D657" s="18">
        <f t="shared" si="61"/>
        <v>320.8003302898094</v>
      </c>
      <c r="E657" s="18">
        <f t="shared" si="62"/>
        <v>5.217164562256768</v>
      </c>
      <c r="F657" s="18">
        <f>SUM($D$12:D657,$E$12:E657)</f>
        <v>210281.28417958264</v>
      </c>
      <c r="G657" s="18">
        <f>SUM($E$12:E657)</f>
        <v>111898.2878295594</v>
      </c>
      <c r="H657" s="31">
        <f t="shared" si="63"/>
        <v>1617.00364997699</v>
      </c>
    </row>
    <row r="658" spans="1:8" ht="15" customHeight="1">
      <c r="A658" s="29">
        <f t="shared" si="59"/>
        <v>25</v>
      </c>
      <c r="B658" s="30">
        <f t="shared" si="64"/>
        <v>646</v>
      </c>
      <c r="C658" s="18">
        <f t="shared" si="60"/>
        <v>1617.00364997699</v>
      </c>
      <c r="D658" s="18">
        <f t="shared" si="61"/>
        <v>321.6640234867435</v>
      </c>
      <c r="E658" s="18">
        <f t="shared" si="62"/>
        <v>4.353471365322665</v>
      </c>
      <c r="F658" s="18">
        <f>SUM($D$12:D658,$E$12:E658)</f>
        <v>210607.30167443474</v>
      </c>
      <c r="G658" s="18">
        <f>SUM($E$12:E658)</f>
        <v>111902.64130092472</v>
      </c>
      <c r="H658" s="31">
        <f t="shared" si="63"/>
        <v>1295.3396264902465</v>
      </c>
    </row>
    <row r="659" spans="1:8" ht="15" customHeight="1">
      <c r="A659" s="29">
        <f t="shared" si="59"/>
        <v>25</v>
      </c>
      <c r="B659" s="30">
        <f t="shared" si="64"/>
        <v>647</v>
      </c>
      <c r="C659" s="18">
        <f t="shared" si="60"/>
        <v>1295.3396264902465</v>
      </c>
      <c r="D659" s="18">
        <f t="shared" si="61"/>
        <v>322.5300420115155</v>
      </c>
      <c r="E659" s="18">
        <f t="shared" si="62"/>
        <v>3.487452840550664</v>
      </c>
      <c r="F659" s="18">
        <f>SUM($D$12:D659,$E$12:E659)</f>
        <v>210933.31916928675</v>
      </c>
      <c r="G659" s="18">
        <f>SUM($E$12:E659)</f>
        <v>111906.12875376527</v>
      </c>
      <c r="H659" s="31">
        <f t="shared" si="63"/>
        <v>972.809584478731</v>
      </c>
    </row>
    <row r="660" spans="1:8" ht="15" customHeight="1">
      <c r="A660" s="29">
        <f t="shared" si="59"/>
        <v>25</v>
      </c>
      <c r="B660" s="30">
        <f t="shared" si="64"/>
        <v>648</v>
      </c>
      <c r="C660" s="18">
        <f t="shared" si="60"/>
        <v>972.809584478731</v>
      </c>
      <c r="D660" s="18">
        <f t="shared" si="61"/>
        <v>323.3983921246234</v>
      </c>
      <c r="E660" s="18">
        <f t="shared" si="62"/>
        <v>2.6191027274427374</v>
      </c>
      <c r="F660" s="18">
        <f>SUM($D$12:D660,$E$12:E660)</f>
        <v>211259.33666413883</v>
      </c>
      <c r="G660" s="18">
        <f>SUM($E$12:E660)</f>
        <v>111908.74785649272</v>
      </c>
      <c r="H660" s="31">
        <f t="shared" si="63"/>
        <v>649.4111923541077</v>
      </c>
    </row>
    <row r="661" spans="1:8" ht="15" customHeight="1">
      <c r="A661" s="29">
        <f t="shared" si="59"/>
        <v>25</v>
      </c>
      <c r="B661" s="30">
        <f t="shared" si="64"/>
        <v>649</v>
      </c>
      <c r="C661" s="18">
        <f t="shared" si="60"/>
        <v>649.4111923541077</v>
      </c>
      <c r="D661" s="18">
        <f t="shared" si="61"/>
        <v>324.26908010342044</v>
      </c>
      <c r="E661" s="18">
        <f t="shared" si="62"/>
        <v>1.7484147486456747</v>
      </c>
      <c r="F661" s="18">
        <f>SUM($D$12:D661,$E$12:E661)</f>
        <v>211585.3541589909</v>
      </c>
      <c r="G661" s="18">
        <f>SUM($E$12:E661)</f>
        <v>111910.49627124135</v>
      </c>
      <c r="H661" s="31">
        <f t="shared" si="63"/>
        <v>325.14211225068726</v>
      </c>
    </row>
    <row r="662" spans="1:8" ht="15" customHeight="1">
      <c r="A662" s="29">
        <f t="shared" si="59"/>
        <v>25</v>
      </c>
      <c r="B662" s="30">
        <f t="shared" si="64"/>
        <v>650</v>
      </c>
      <c r="C662" s="18">
        <f t="shared" si="60"/>
        <v>325.14211225068726</v>
      </c>
      <c r="D662" s="18">
        <f t="shared" si="61"/>
        <v>325.14211225068726</v>
      </c>
      <c r="E662" s="18">
        <f t="shared" si="62"/>
        <v>0.8753826099056965</v>
      </c>
      <c r="F662" s="18">
        <f>SUM($D$12:D662,$E$12:E662)</f>
        <v>211911.37165385147</v>
      </c>
      <c r="G662" s="18">
        <f>SUM($E$12:E662)</f>
        <v>111911.37165385127</v>
      </c>
      <c r="H662" s="31">
        <f t="shared" si="63"/>
        <v>0</v>
      </c>
    </row>
    <row r="663" spans="1:8" ht="15" customHeight="1">
      <c r="A663" s="29">
        <f t="shared" si="59"/>
        <v>26</v>
      </c>
      <c r="B663" s="30">
        <f aca="true" t="shared" si="65" ref="B663:B726">B662+1</f>
        <v>651</v>
      </c>
      <c r="C663" s="18">
        <f t="shared" si="60"/>
        <v>0</v>
      </c>
      <c r="D663" s="18">
        <f t="shared" si="61"/>
        <v>0</v>
      </c>
      <c r="E663" s="18">
        <f t="shared" si="62"/>
        <v>0</v>
      </c>
      <c r="F663" s="18">
        <f>SUM($D$12:D663,$E$12:E663)</f>
        <v>211911.37165385147</v>
      </c>
      <c r="G663" s="18">
        <f>SUM($E$12:E663)</f>
        <v>111911.37165385127</v>
      </c>
      <c r="H663" s="31">
        <f t="shared" si="63"/>
        <v>0</v>
      </c>
    </row>
    <row r="664" spans="1:8" ht="15" customHeight="1">
      <c r="A664" s="29">
        <f t="shared" si="59"/>
        <v>26</v>
      </c>
      <c r="B664" s="30">
        <f t="shared" si="65"/>
        <v>652</v>
      </c>
      <c r="C664" s="18">
        <f t="shared" si="60"/>
        <v>0</v>
      </c>
      <c r="D664" s="18">
        <f t="shared" si="61"/>
        <v>0</v>
      </c>
      <c r="E664" s="18">
        <f t="shared" si="62"/>
        <v>0</v>
      </c>
      <c r="F664" s="18">
        <f>SUM($D$12:D664,$E$12:E664)</f>
        <v>211911.37165385147</v>
      </c>
      <c r="G664" s="18">
        <f>SUM($E$12:E664)</f>
        <v>111911.37165385127</v>
      </c>
      <c r="H664" s="31">
        <f t="shared" si="63"/>
        <v>0</v>
      </c>
    </row>
    <row r="665" spans="1:8" ht="15" customHeight="1">
      <c r="A665" s="29">
        <f t="shared" si="59"/>
        <v>26</v>
      </c>
      <c r="B665" s="30">
        <f t="shared" si="65"/>
        <v>653</v>
      </c>
      <c r="C665" s="18">
        <f t="shared" si="60"/>
        <v>0</v>
      </c>
      <c r="D665" s="18">
        <f t="shared" si="61"/>
        <v>0</v>
      </c>
      <c r="E665" s="18">
        <f t="shared" si="62"/>
        <v>0</v>
      </c>
      <c r="F665" s="18">
        <f>SUM($D$12:D665,$E$12:E665)</f>
        <v>211911.37165385147</v>
      </c>
      <c r="G665" s="18">
        <f>SUM($E$12:E665)</f>
        <v>111911.37165385127</v>
      </c>
      <c r="H665" s="31">
        <f t="shared" si="63"/>
        <v>0</v>
      </c>
    </row>
    <row r="666" spans="1:8" ht="15" customHeight="1">
      <c r="A666" s="29">
        <f t="shared" si="59"/>
        <v>26</v>
      </c>
      <c r="B666" s="30">
        <f t="shared" si="65"/>
        <v>654</v>
      </c>
      <c r="C666" s="18">
        <f t="shared" si="60"/>
        <v>0</v>
      </c>
      <c r="D666" s="18">
        <f t="shared" si="61"/>
        <v>0</v>
      </c>
      <c r="E666" s="18">
        <f t="shared" si="62"/>
        <v>0</v>
      </c>
      <c r="F666" s="18">
        <f>SUM($D$12:D666,$E$12:E666)</f>
        <v>211911.37165385147</v>
      </c>
      <c r="G666" s="18">
        <f>SUM($E$12:E666)</f>
        <v>111911.37165385127</v>
      </c>
      <c r="H666" s="31">
        <f t="shared" si="63"/>
        <v>0</v>
      </c>
    </row>
    <row r="667" spans="1:8" ht="15" customHeight="1">
      <c r="A667" s="29">
        <f t="shared" si="59"/>
        <v>26</v>
      </c>
      <c r="B667" s="30">
        <f t="shared" si="65"/>
        <v>655</v>
      </c>
      <c r="C667" s="18">
        <f t="shared" si="60"/>
        <v>0</v>
      </c>
      <c r="D667" s="18">
        <f t="shared" si="61"/>
        <v>0</v>
      </c>
      <c r="E667" s="18">
        <f t="shared" si="62"/>
        <v>0</v>
      </c>
      <c r="F667" s="18">
        <f>SUM($D$12:D667,$E$12:E667)</f>
        <v>211911.37165385147</v>
      </c>
      <c r="G667" s="18">
        <f>SUM($E$12:E667)</f>
        <v>111911.37165385127</v>
      </c>
      <c r="H667" s="31">
        <f t="shared" si="63"/>
        <v>0</v>
      </c>
    </row>
    <row r="668" spans="1:8" ht="15" customHeight="1">
      <c r="A668" s="29">
        <f t="shared" si="59"/>
        <v>26</v>
      </c>
      <c r="B668" s="30">
        <f t="shared" si="65"/>
        <v>656</v>
      </c>
      <c r="C668" s="18">
        <f t="shared" si="60"/>
        <v>0</v>
      </c>
      <c r="D668" s="18">
        <f t="shared" si="61"/>
        <v>0</v>
      </c>
      <c r="E668" s="18">
        <f t="shared" si="62"/>
        <v>0</v>
      </c>
      <c r="F668" s="18">
        <f>SUM($D$12:D668,$E$12:E668)</f>
        <v>211911.37165385147</v>
      </c>
      <c r="G668" s="18">
        <f>SUM($E$12:E668)</f>
        <v>111911.37165385127</v>
      </c>
      <c r="H668" s="31">
        <f t="shared" si="63"/>
        <v>0</v>
      </c>
    </row>
    <row r="669" spans="1:8" ht="15" customHeight="1">
      <c r="A669" s="29">
        <f t="shared" si="59"/>
        <v>26</v>
      </c>
      <c r="B669" s="30">
        <f t="shared" si="65"/>
        <v>657</v>
      </c>
      <c r="C669" s="18">
        <f t="shared" si="60"/>
        <v>0</v>
      </c>
      <c r="D669" s="18">
        <f t="shared" si="61"/>
        <v>0</v>
      </c>
      <c r="E669" s="18">
        <f t="shared" si="62"/>
        <v>0</v>
      </c>
      <c r="F669" s="18">
        <f>SUM($D$12:D669,$E$12:E669)</f>
        <v>211911.37165385147</v>
      </c>
      <c r="G669" s="18">
        <f>SUM($E$12:E669)</f>
        <v>111911.37165385127</v>
      </c>
      <c r="H669" s="31">
        <f t="shared" si="63"/>
        <v>0</v>
      </c>
    </row>
    <row r="670" spans="1:8" ht="15" customHeight="1">
      <c r="A670" s="29">
        <f t="shared" si="59"/>
        <v>26</v>
      </c>
      <c r="B670" s="30">
        <f t="shared" si="65"/>
        <v>658</v>
      </c>
      <c r="C670" s="18">
        <f t="shared" si="60"/>
        <v>0</v>
      </c>
      <c r="D670" s="18">
        <f t="shared" si="61"/>
        <v>0</v>
      </c>
      <c r="E670" s="18">
        <f t="shared" si="62"/>
        <v>0</v>
      </c>
      <c r="F670" s="18">
        <f>SUM($D$12:D670,$E$12:E670)</f>
        <v>211911.37165385147</v>
      </c>
      <c r="G670" s="18">
        <f>SUM($E$12:E670)</f>
        <v>111911.37165385127</v>
      </c>
      <c r="H670" s="31">
        <f t="shared" si="63"/>
        <v>0</v>
      </c>
    </row>
    <row r="671" spans="1:8" ht="15" customHeight="1">
      <c r="A671" s="29">
        <f t="shared" si="59"/>
        <v>26</v>
      </c>
      <c r="B671" s="30">
        <f t="shared" si="65"/>
        <v>659</v>
      </c>
      <c r="C671" s="18">
        <f t="shared" si="60"/>
        <v>0</v>
      </c>
      <c r="D671" s="18">
        <f t="shared" si="61"/>
        <v>0</v>
      </c>
      <c r="E671" s="18">
        <f t="shared" si="62"/>
        <v>0</v>
      </c>
      <c r="F671" s="18">
        <f>SUM($D$12:D671,$E$12:E671)</f>
        <v>211911.37165385147</v>
      </c>
      <c r="G671" s="18">
        <f>SUM($E$12:E671)</f>
        <v>111911.37165385127</v>
      </c>
      <c r="H671" s="31">
        <f t="shared" si="63"/>
        <v>0</v>
      </c>
    </row>
    <row r="672" spans="1:8" ht="15" customHeight="1">
      <c r="A672" s="29">
        <f t="shared" si="59"/>
        <v>26</v>
      </c>
      <c r="B672" s="30">
        <f t="shared" si="65"/>
        <v>660</v>
      </c>
      <c r="C672" s="18">
        <f t="shared" si="60"/>
        <v>0</v>
      </c>
      <c r="D672" s="18">
        <f t="shared" si="61"/>
        <v>0</v>
      </c>
      <c r="E672" s="18">
        <f t="shared" si="62"/>
        <v>0</v>
      </c>
      <c r="F672" s="18">
        <f>SUM($D$12:D672,$E$12:E672)</f>
        <v>211911.37165385147</v>
      </c>
      <c r="G672" s="18">
        <f>SUM($E$12:E672)</f>
        <v>111911.37165385127</v>
      </c>
      <c r="H672" s="31">
        <f t="shared" si="63"/>
        <v>0</v>
      </c>
    </row>
    <row r="673" spans="1:8" ht="15" customHeight="1">
      <c r="A673" s="29">
        <f t="shared" si="59"/>
        <v>26</v>
      </c>
      <c r="B673" s="30">
        <f t="shared" si="65"/>
        <v>661</v>
      </c>
      <c r="C673" s="18">
        <f t="shared" si="60"/>
        <v>0</v>
      </c>
      <c r="D673" s="18">
        <f t="shared" si="61"/>
        <v>0</v>
      </c>
      <c r="E673" s="18">
        <f t="shared" si="62"/>
        <v>0</v>
      </c>
      <c r="F673" s="18">
        <f>SUM($D$12:D673,$E$12:E673)</f>
        <v>211911.37165385147</v>
      </c>
      <c r="G673" s="18">
        <f>SUM($E$12:E673)</f>
        <v>111911.37165385127</v>
      </c>
      <c r="H673" s="31">
        <f t="shared" si="63"/>
        <v>0</v>
      </c>
    </row>
    <row r="674" spans="1:8" ht="15" customHeight="1">
      <c r="A674" s="29">
        <f t="shared" si="59"/>
        <v>26</v>
      </c>
      <c r="B674" s="30">
        <f t="shared" si="65"/>
        <v>662</v>
      </c>
      <c r="C674" s="18">
        <f t="shared" si="60"/>
        <v>0</v>
      </c>
      <c r="D674" s="18">
        <f t="shared" si="61"/>
        <v>0</v>
      </c>
      <c r="E674" s="18">
        <f t="shared" si="62"/>
        <v>0</v>
      </c>
      <c r="F674" s="18">
        <f>SUM($D$12:D674,$E$12:E674)</f>
        <v>211911.37165385147</v>
      </c>
      <c r="G674" s="18">
        <f>SUM($E$12:E674)</f>
        <v>111911.37165385127</v>
      </c>
      <c r="H674" s="31">
        <f t="shared" si="63"/>
        <v>0</v>
      </c>
    </row>
    <row r="675" spans="1:8" ht="15" customHeight="1">
      <c r="A675" s="29">
        <f t="shared" si="59"/>
        <v>26</v>
      </c>
      <c r="B675" s="30">
        <f t="shared" si="65"/>
        <v>663</v>
      </c>
      <c r="C675" s="18">
        <f t="shared" si="60"/>
        <v>0</v>
      </c>
      <c r="D675" s="18">
        <f t="shared" si="61"/>
        <v>0</v>
      </c>
      <c r="E675" s="18">
        <f t="shared" si="62"/>
        <v>0</v>
      </c>
      <c r="F675" s="18">
        <f>SUM($D$12:D675,$E$12:E675)</f>
        <v>211911.37165385147</v>
      </c>
      <c r="G675" s="18">
        <f>SUM($E$12:E675)</f>
        <v>111911.37165385127</v>
      </c>
      <c r="H675" s="31">
        <f t="shared" si="63"/>
        <v>0</v>
      </c>
    </row>
    <row r="676" spans="1:8" ht="15" customHeight="1">
      <c r="A676" s="29">
        <f t="shared" si="59"/>
        <v>26</v>
      </c>
      <c r="B676" s="30">
        <f t="shared" si="65"/>
        <v>664</v>
      </c>
      <c r="C676" s="18">
        <f t="shared" si="60"/>
        <v>0</v>
      </c>
      <c r="D676" s="18">
        <f t="shared" si="61"/>
        <v>0</v>
      </c>
      <c r="E676" s="18">
        <f t="shared" si="62"/>
        <v>0</v>
      </c>
      <c r="F676" s="18">
        <f>SUM($D$12:D676,$E$12:E676)</f>
        <v>211911.37165385147</v>
      </c>
      <c r="G676" s="18">
        <f>SUM($E$12:E676)</f>
        <v>111911.37165385127</v>
      </c>
      <c r="H676" s="31">
        <f t="shared" si="63"/>
        <v>0</v>
      </c>
    </row>
    <row r="677" spans="1:8" ht="15" customHeight="1">
      <c r="A677" s="29">
        <f t="shared" si="59"/>
        <v>26</v>
      </c>
      <c r="B677" s="30">
        <f t="shared" si="65"/>
        <v>665</v>
      </c>
      <c r="C677" s="18">
        <f t="shared" si="60"/>
        <v>0</v>
      </c>
      <c r="D677" s="18">
        <f t="shared" si="61"/>
        <v>0</v>
      </c>
      <c r="E677" s="18">
        <f t="shared" si="62"/>
        <v>0</v>
      </c>
      <c r="F677" s="18">
        <f>SUM($D$12:D677,$E$12:E677)</f>
        <v>211911.37165385147</v>
      </c>
      <c r="G677" s="18">
        <f>SUM($E$12:E677)</f>
        <v>111911.37165385127</v>
      </c>
      <c r="H677" s="31">
        <f t="shared" si="63"/>
        <v>0</v>
      </c>
    </row>
    <row r="678" spans="1:8" ht="15" customHeight="1">
      <c r="A678" s="29">
        <f t="shared" si="59"/>
        <v>26</v>
      </c>
      <c r="B678" s="30">
        <f t="shared" si="65"/>
        <v>666</v>
      </c>
      <c r="C678" s="18">
        <f t="shared" si="60"/>
        <v>0</v>
      </c>
      <c r="D678" s="18">
        <f t="shared" si="61"/>
        <v>0</v>
      </c>
      <c r="E678" s="18">
        <f t="shared" si="62"/>
        <v>0</v>
      </c>
      <c r="F678" s="18">
        <f>SUM($D$12:D678,$E$12:E678)</f>
        <v>211911.37165385147</v>
      </c>
      <c r="G678" s="18">
        <f>SUM($E$12:E678)</f>
        <v>111911.37165385127</v>
      </c>
      <c r="H678" s="31">
        <f t="shared" si="63"/>
        <v>0</v>
      </c>
    </row>
    <row r="679" spans="1:8" ht="15" customHeight="1">
      <c r="A679" s="29">
        <f t="shared" si="59"/>
        <v>26</v>
      </c>
      <c r="B679" s="30">
        <f t="shared" si="65"/>
        <v>667</v>
      </c>
      <c r="C679" s="18">
        <f t="shared" si="60"/>
        <v>0</v>
      </c>
      <c r="D679" s="18">
        <f t="shared" si="61"/>
        <v>0</v>
      </c>
      <c r="E679" s="18">
        <f t="shared" si="62"/>
        <v>0</v>
      </c>
      <c r="F679" s="18">
        <f>SUM($D$12:D679,$E$12:E679)</f>
        <v>211911.37165385147</v>
      </c>
      <c r="G679" s="18">
        <f>SUM($E$12:E679)</f>
        <v>111911.37165385127</v>
      </c>
      <c r="H679" s="31">
        <f t="shared" si="63"/>
        <v>0</v>
      </c>
    </row>
    <row r="680" spans="1:8" ht="15" customHeight="1">
      <c r="A680" s="29">
        <f aca="true" t="shared" si="66" ref="A680:A743">A654+1</f>
        <v>26</v>
      </c>
      <c r="B680" s="30">
        <f t="shared" si="65"/>
        <v>668</v>
      </c>
      <c r="C680" s="18">
        <f t="shared" si="60"/>
        <v>0</v>
      </c>
      <c r="D680" s="18">
        <f t="shared" si="61"/>
        <v>0</v>
      </c>
      <c r="E680" s="18">
        <f t="shared" si="62"/>
        <v>0</v>
      </c>
      <c r="F680" s="18">
        <f>SUM($D$12:D680,$E$12:E680)</f>
        <v>211911.37165385147</v>
      </c>
      <c r="G680" s="18">
        <f>SUM($E$12:E680)</f>
        <v>111911.37165385127</v>
      </c>
      <c r="H680" s="31">
        <f t="shared" si="63"/>
        <v>0</v>
      </c>
    </row>
    <row r="681" spans="1:8" ht="15" customHeight="1">
      <c r="A681" s="29">
        <f t="shared" si="66"/>
        <v>26</v>
      </c>
      <c r="B681" s="30">
        <f t="shared" si="65"/>
        <v>669</v>
      </c>
      <c r="C681" s="18">
        <f t="shared" si="60"/>
        <v>0</v>
      </c>
      <c r="D681" s="18">
        <f t="shared" si="61"/>
        <v>0</v>
      </c>
      <c r="E681" s="18">
        <f t="shared" si="62"/>
        <v>0</v>
      </c>
      <c r="F681" s="18">
        <f>SUM($D$12:D681,$E$12:E681)</f>
        <v>211911.37165385147</v>
      </c>
      <c r="G681" s="18">
        <f>SUM($E$12:E681)</f>
        <v>111911.37165385127</v>
      </c>
      <c r="H681" s="31">
        <f t="shared" si="63"/>
        <v>0</v>
      </c>
    </row>
    <row r="682" spans="1:8" ht="15" customHeight="1">
      <c r="A682" s="29">
        <f t="shared" si="66"/>
        <v>26</v>
      </c>
      <c r="B682" s="30">
        <f t="shared" si="65"/>
        <v>670</v>
      </c>
      <c r="C682" s="18">
        <f t="shared" si="60"/>
        <v>0</v>
      </c>
      <c r="D682" s="18">
        <f t="shared" si="61"/>
        <v>0</v>
      </c>
      <c r="E682" s="18">
        <f t="shared" si="62"/>
        <v>0</v>
      </c>
      <c r="F682" s="18">
        <f>SUM($D$12:D682,$E$12:E682)</f>
        <v>211911.37165385147</v>
      </c>
      <c r="G682" s="18">
        <f>SUM($E$12:E682)</f>
        <v>111911.37165385127</v>
      </c>
      <c r="H682" s="31">
        <f t="shared" si="63"/>
        <v>0</v>
      </c>
    </row>
    <row r="683" spans="1:8" ht="15" customHeight="1">
      <c r="A683" s="29">
        <f t="shared" si="66"/>
        <v>26</v>
      </c>
      <c r="B683" s="30">
        <f t="shared" si="65"/>
        <v>671</v>
      </c>
      <c r="C683" s="18">
        <f t="shared" si="60"/>
        <v>0</v>
      </c>
      <c r="D683" s="18">
        <f t="shared" si="61"/>
        <v>0</v>
      </c>
      <c r="E683" s="18">
        <f t="shared" si="62"/>
        <v>0</v>
      </c>
      <c r="F683" s="18">
        <f>SUM($D$12:D683,$E$12:E683)</f>
        <v>211911.37165385147</v>
      </c>
      <c r="G683" s="18">
        <f>SUM($E$12:E683)</f>
        <v>111911.37165385127</v>
      </c>
      <c r="H683" s="31">
        <f t="shared" si="63"/>
        <v>0</v>
      </c>
    </row>
    <row r="684" spans="1:8" ht="15" customHeight="1">
      <c r="A684" s="29">
        <f t="shared" si="66"/>
        <v>26</v>
      </c>
      <c r="B684" s="30">
        <f t="shared" si="65"/>
        <v>672</v>
      </c>
      <c r="C684" s="18">
        <f t="shared" si="60"/>
        <v>0</v>
      </c>
      <c r="D684" s="18">
        <f t="shared" si="61"/>
        <v>0</v>
      </c>
      <c r="E684" s="18">
        <f t="shared" si="62"/>
        <v>0</v>
      </c>
      <c r="F684" s="18">
        <f>SUM($D$12:D684,$E$12:E684)</f>
        <v>211911.37165385147</v>
      </c>
      <c r="G684" s="18">
        <f>SUM($E$12:E684)</f>
        <v>111911.37165385127</v>
      </c>
      <c r="H684" s="31">
        <f t="shared" si="63"/>
        <v>0</v>
      </c>
    </row>
    <row r="685" spans="1:8" ht="15" customHeight="1">
      <c r="A685" s="29">
        <f t="shared" si="66"/>
        <v>26</v>
      </c>
      <c r="B685" s="30">
        <f t="shared" si="65"/>
        <v>673</v>
      </c>
      <c r="C685" s="18">
        <f t="shared" si="60"/>
        <v>0</v>
      </c>
      <c r="D685" s="18">
        <f t="shared" si="61"/>
        <v>0</v>
      </c>
      <c r="E685" s="18">
        <f t="shared" si="62"/>
        <v>0</v>
      </c>
      <c r="F685" s="18">
        <f>SUM($D$12:D685,$E$12:E685)</f>
        <v>211911.37165385147</v>
      </c>
      <c r="G685" s="18">
        <f>SUM($E$12:E685)</f>
        <v>111911.37165385127</v>
      </c>
      <c r="H685" s="31">
        <f t="shared" si="63"/>
        <v>0</v>
      </c>
    </row>
    <row r="686" spans="1:8" ht="15" customHeight="1">
      <c r="A686" s="29">
        <f t="shared" si="66"/>
        <v>26</v>
      </c>
      <c r="B686" s="30">
        <f t="shared" si="65"/>
        <v>674</v>
      </c>
      <c r="C686" s="18">
        <f t="shared" si="60"/>
        <v>0</v>
      </c>
      <c r="D686" s="18">
        <f t="shared" si="61"/>
        <v>0</v>
      </c>
      <c r="E686" s="18">
        <f t="shared" si="62"/>
        <v>0</v>
      </c>
      <c r="F686" s="18">
        <f>SUM($D$12:D686,$E$12:E686)</f>
        <v>211911.37165385147</v>
      </c>
      <c r="G686" s="18">
        <f>SUM($E$12:E686)</f>
        <v>111911.37165385127</v>
      </c>
      <c r="H686" s="31">
        <f t="shared" si="63"/>
        <v>0</v>
      </c>
    </row>
    <row r="687" spans="1:8" ht="15" customHeight="1">
      <c r="A687" s="29">
        <f t="shared" si="66"/>
        <v>26</v>
      </c>
      <c r="B687" s="30">
        <f t="shared" si="65"/>
        <v>675</v>
      </c>
      <c r="C687" s="18">
        <f t="shared" si="60"/>
        <v>0</v>
      </c>
      <c r="D687" s="18">
        <f t="shared" si="61"/>
        <v>0</v>
      </c>
      <c r="E687" s="18">
        <f t="shared" si="62"/>
        <v>0</v>
      </c>
      <c r="F687" s="18">
        <f>SUM($D$12:D687,$E$12:E687)</f>
        <v>211911.37165385147</v>
      </c>
      <c r="G687" s="18">
        <f>SUM($E$12:E687)</f>
        <v>111911.37165385127</v>
      </c>
      <c r="H687" s="31">
        <f t="shared" si="63"/>
        <v>0</v>
      </c>
    </row>
    <row r="688" spans="1:8" ht="15" customHeight="1">
      <c r="A688" s="29">
        <f t="shared" si="66"/>
        <v>26</v>
      </c>
      <c r="B688" s="30">
        <f t="shared" si="65"/>
        <v>676</v>
      </c>
      <c r="C688" s="18">
        <f t="shared" si="60"/>
        <v>0</v>
      </c>
      <c r="D688" s="18">
        <f t="shared" si="61"/>
        <v>0</v>
      </c>
      <c r="E688" s="18">
        <f t="shared" si="62"/>
        <v>0</v>
      </c>
      <c r="F688" s="18">
        <f>SUM($D$12:D688,$E$12:E688)</f>
        <v>211911.37165385147</v>
      </c>
      <c r="G688" s="18">
        <f>SUM($E$12:E688)</f>
        <v>111911.37165385127</v>
      </c>
      <c r="H688" s="31">
        <f t="shared" si="63"/>
        <v>0</v>
      </c>
    </row>
    <row r="689" spans="1:8" ht="15" customHeight="1">
      <c r="A689" s="29">
        <f t="shared" si="66"/>
        <v>27</v>
      </c>
      <c r="B689" s="30">
        <f t="shared" si="65"/>
        <v>677</v>
      </c>
      <c r="C689" s="18">
        <f t="shared" si="60"/>
        <v>0</v>
      </c>
      <c r="D689" s="18">
        <f t="shared" si="61"/>
        <v>0</v>
      </c>
      <c r="E689" s="18">
        <f t="shared" si="62"/>
        <v>0</v>
      </c>
      <c r="F689" s="18">
        <f>SUM($D$12:D689,$E$12:E689)</f>
        <v>211911.37165385147</v>
      </c>
      <c r="G689" s="18">
        <f>SUM($E$12:E689)</f>
        <v>111911.37165385127</v>
      </c>
      <c r="H689" s="31">
        <f t="shared" si="63"/>
        <v>0</v>
      </c>
    </row>
    <row r="690" spans="1:8" ht="15" customHeight="1">
      <c r="A690" s="29">
        <f t="shared" si="66"/>
        <v>27</v>
      </c>
      <c r="B690" s="30">
        <f t="shared" si="65"/>
        <v>678</v>
      </c>
      <c r="C690" s="18">
        <f t="shared" si="60"/>
        <v>0</v>
      </c>
      <c r="D690" s="18">
        <f t="shared" si="61"/>
        <v>0</v>
      </c>
      <c r="E690" s="18">
        <f t="shared" si="62"/>
        <v>0</v>
      </c>
      <c r="F690" s="18">
        <f>SUM($D$12:D690,$E$12:E690)</f>
        <v>211911.37165385147</v>
      </c>
      <c r="G690" s="18">
        <f>SUM($E$12:E690)</f>
        <v>111911.37165385127</v>
      </c>
      <c r="H690" s="31">
        <f t="shared" si="63"/>
        <v>0</v>
      </c>
    </row>
    <row r="691" spans="1:8" ht="15" customHeight="1">
      <c r="A691" s="29">
        <f t="shared" si="66"/>
        <v>27</v>
      </c>
      <c r="B691" s="30">
        <f t="shared" si="65"/>
        <v>679</v>
      </c>
      <c r="C691" s="18">
        <f t="shared" si="60"/>
        <v>0</v>
      </c>
      <c r="D691" s="18">
        <f t="shared" si="61"/>
        <v>0</v>
      </c>
      <c r="E691" s="18">
        <f t="shared" si="62"/>
        <v>0</v>
      </c>
      <c r="F691" s="18">
        <f>SUM($D$12:D691,$E$12:E691)</f>
        <v>211911.37165385147</v>
      </c>
      <c r="G691" s="18">
        <f>SUM($E$12:E691)</f>
        <v>111911.37165385127</v>
      </c>
      <c r="H691" s="31">
        <f t="shared" si="63"/>
        <v>0</v>
      </c>
    </row>
    <row r="692" spans="1:8" ht="15" customHeight="1">
      <c r="A692" s="29">
        <f t="shared" si="66"/>
        <v>27</v>
      </c>
      <c r="B692" s="30">
        <f t="shared" si="65"/>
        <v>680</v>
      </c>
      <c r="C692" s="18">
        <f t="shared" si="60"/>
        <v>0</v>
      </c>
      <c r="D692" s="18">
        <f t="shared" si="61"/>
        <v>0</v>
      </c>
      <c r="E692" s="18">
        <f t="shared" si="62"/>
        <v>0</v>
      </c>
      <c r="F692" s="18">
        <f>SUM($D$12:D692,$E$12:E692)</f>
        <v>211911.37165385147</v>
      </c>
      <c r="G692" s="18">
        <f>SUM($E$12:E692)</f>
        <v>111911.37165385127</v>
      </c>
      <c r="H692" s="31">
        <f t="shared" si="63"/>
        <v>0</v>
      </c>
    </row>
    <row r="693" spans="1:8" ht="15" customHeight="1">
      <c r="A693" s="29">
        <f t="shared" si="66"/>
        <v>27</v>
      </c>
      <c r="B693" s="30">
        <f t="shared" si="65"/>
        <v>681</v>
      </c>
      <c r="C693" s="18">
        <f aca="true" t="shared" si="67" ref="C693:C756">IF(H692&gt;0.5,+C692-D692,0)</f>
        <v>0</v>
      </c>
      <c r="D693" s="18">
        <f aca="true" t="shared" si="68" ref="D693:D756">IF(H692&gt;0.5,IF(C693&lt;$E$7,C693,$E$7-E693),0)</f>
        <v>0</v>
      </c>
      <c r="E693" s="18">
        <f aca="true" t="shared" si="69" ref="E693:E756">IF(H692&gt;0.5,C693*$E$4/26,0)</f>
        <v>0</v>
      </c>
      <c r="F693" s="18">
        <f>SUM($D$12:D693,$E$12:E693)</f>
        <v>211911.37165385147</v>
      </c>
      <c r="G693" s="18">
        <f>SUM($E$12:E693)</f>
        <v>111911.37165385127</v>
      </c>
      <c r="H693" s="31">
        <f aca="true" t="shared" si="70" ref="H693:H756">C693-D693</f>
        <v>0</v>
      </c>
    </row>
    <row r="694" spans="1:8" ht="15" customHeight="1">
      <c r="A694" s="29">
        <f t="shared" si="66"/>
        <v>27</v>
      </c>
      <c r="B694" s="30">
        <f t="shared" si="65"/>
        <v>682</v>
      </c>
      <c r="C694" s="18">
        <f t="shared" si="67"/>
        <v>0</v>
      </c>
      <c r="D694" s="18">
        <f t="shared" si="68"/>
        <v>0</v>
      </c>
      <c r="E694" s="18">
        <f t="shared" si="69"/>
        <v>0</v>
      </c>
      <c r="F694" s="18">
        <f>SUM($D$12:D694,$E$12:E694)</f>
        <v>211911.37165385147</v>
      </c>
      <c r="G694" s="18">
        <f>SUM($E$12:E694)</f>
        <v>111911.37165385127</v>
      </c>
      <c r="H694" s="31">
        <f t="shared" si="70"/>
        <v>0</v>
      </c>
    </row>
    <row r="695" spans="1:8" ht="15" customHeight="1">
      <c r="A695" s="29">
        <f t="shared" si="66"/>
        <v>27</v>
      </c>
      <c r="B695" s="30">
        <f t="shared" si="65"/>
        <v>683</v>
      </c>
      <c r="C695" s="18">
        <f t="shared" si="67"/>
        <v>0</v>
      </c>
      <c r="D695" s="18">
        <f t="shared" si="68"/>
        <v>0</v>
      </c>
      <c r="E695" s="18">
        <f t="shared" si="69"/>
        <v>0</v>
      </c>
      <c r="F695" s="18">
        <f>SUM($D$12:D695,$E$12:E695)</f>
        <v>211911.37165385147</v>
      </c>
      <c r="G695" s="18">
        <f>SUM($E$12:E695)</f>
        <v>111911.37165385127</v>
      </c>
      <c r="H695" s="31">
        <f t="shared" si="70"/>
        <v>0</v>
      </c>
    </row>
    <row r="696" spans="1:8" ht="15" customHeight="1">
      <c r="A696" s="29">
        <f t="shared" si="66"/>
        <v>27</v>
      </c>
      <c r="B696" s="30">
        <f t="shared" si="65"/>
        <v>684</v>
      </c>
      <c r="C696" s="18">
        <f t="shared" si="67"/>
        <v>0</v>
      </c>
      <c r="D696" s="18">
        <f t="shared" si="68"/>
        <v>0</v>
      </c>
      <c r="E696" s="18">
        <f t="shared" si="69"/>
        <v>0</v>
      </c>
      <c r="F696" s="18">
        <f>SUM($D$12:D696,$E$12:E696)</f>
        <v>211911.37165385147</v>
      </c>
      <c r="G696" s="18">
        <f>SUM($E$12:E696)</f>
        <v>111911.37165385127</v>
      </c>
      <c r="H696" s="31">
        <f t="shared" si="70"/>
        <v>0</v>
      </c>
    </row>
    <row r="697" spans="1:8" ht="15" customHeight="1">
      <c r="A697" s="29">
        <f t="shared" si="66"/>
        <v>27</v>
      </c>
      <c r="B697" s="30">
        <f t="shared" si="65"/>
        <v>685</v>
      </c>
      <c r="C697" s="18">
        <f t="shared" si="67"/>
        <v>0</v>
      </c>
      <c r="D697" s="18">
        <f t="shared" si="68"/>
        <v>0</v>
      </c>
      <c r="E697" s="18">
        <f t="shared" si="69"/>
        <v>0</v>
      </c>
      <c r="F697" s="18">
        <f>SUM($D$12:D697,$E$12:E697)</f>
        <v>211911.37165385147</v>
      </c>
      <c r="G697" s="18">
        <f>SUM($E$12:E697)</f>
        <v>111911.37165385127</v>
      </c>
      <c r="H697" s="31">
        <f t="shared" si="70"/>
        <v>0</v>
      </c>
    </row>
    <row r="698" spans="1:8" ht="15" customHeight="1">
      <c r="A698" s="29">
        <f t="shared" si="66"/>
        <v>27</v>
      </c>
      <c r="B698" s="30">
        <f t="shared" si="65"/>
        <v>686</v>
      </c>
      <c r="C698" s="18">
        <f t="shared" si="67"/>
        <v>0</v>
      </c>
      <c r="D698" s="18">
        <f t="shared" si="68"/>
        <v>0</v>
      </c>
      <c r="E698" s="18">
        <f t="shared" si="69"/>
        <v>0</v>
      </c>
      <c r="F698" s="18">
        <f>SUM($D$12:D698,$E$12:E698)</f>
        <v>211911.37165385147</v>
      </c>
      <c r="G698" s="18">
        <f>SUM($E$12:E698)</f>
        <v>111911.37165385127</v>
      </c>
      <c r="H698" s="31">
        <f t="shared" si="70"/>
        <v>0</v>
      </c>
    </row>
    <row r="699" spans="1:8" ht="15" customHeight="1">
      <c r="A699" s="29">
        <f t="shared" si="66"/>
        <v>27</v>
      </c>
      <c r="B699" s="30">
        <f t="shared" si="65"/>
        <v>687</v>
      </c>
      <c r="C699" s="18">
        <f t="shared" si="67"/>
        <v>0</v>
      </c>
      <c r="D699" s="18">
        <f t="shared" si="68"/>
        <v>0</v>
      </c>
      <c r="E699" s="18">
        <f t="shared" si="69"/>
        <v>0</v>
      </c>
      <c r="F699" s="18">
        <f>SUM($D$12:D699,$E$12:E699)</f>
        <v>211911.37165385147</v>
      </c>
      <c r="G699" s="18">
        <f>SUM($E$12:E699)</f>
        <v>111911.37165385127</v>
      </c>
      <c r="H699" s="31">
        <f t="shared" si="70"/>
        <v>0</v>
      </c>
    </row>
    <row r="700" spans="1:8" ht="15" customHeight="1">
      <c r="A700" s="29">
        <f t="shared" si="66"/>
        <v>27</v>
      </c>
      <c r="B700" s="30">
        <f t="shared" si="65"/>
        <v>688</v>
      </c>
      <c r="C700" s="18">
        <f t="shared" si="67"/>
        <v>0</v>
      </c>
      <c r="D700" s="18">
        <f t="shared" si="68"/>
        <v>0</v>
      </c>
      <c r="E700" s="18">
        <f t="shared" si="69"/>
        <v>0</v>
      </c>
      <c r="F700" s="18">
        <f>SUM($D$12:D700,$E$12:E700)</f>
        <v>211911.37165385147</v>
      </c>
      <c r="G700" s="18">
        <f>SUM($E$12:E700)</f>
        <v>111911.37165385127</v>
      </c>
      <c r="H700" s="31">
        <f t="shared" si="70"/>
        <v>0</v>
      </c>
    </row>
    <row r="701" spans="1:8" ht="15" customHeight="1">
      <c r="A701" s="29">
        <f t="shared" si="66"/>
        <v>27</v>
      </c>
      <c r="B701" s="30">
        <f t="shared" si="65"/>
        <v>689</v>
      </c>
      <c r="C701" s="18">
        <f t="shared" si="67"/>
        <v>0</v>
      </c>
      <c r="D701" s="18">
        <f t="shared" si="68"/>
        <v>0</v>
      </c>
      <c r="E701" s="18">
        <f t="shared" si="69"/>
        <v>0</v>
      </c>
      <c r="F701" s="18">
        <f>SUM($D$12:D701,$E$12:E701)</f>
        <v>211911.37165385147</v>
      </c>
      <c r="G701" s="18">
        <f>SUM($E$12:E701)</f>
        <v>111911.37165385127</v>
      </c>
      <c r="H701" s="31">
        <f t="shared" si="70"/>
        <v>0</v>
      </c>
    </row>
    <row r="702" spans="1:8" ht="15" customHeight="1">
      <c r="A702" s="29">
        <f t="shared" si="66"/>
        <v>27</v>
      </c>
      <c r="B702" s="30">
        <f t="shared" si="65"/>
        <v>690</v>
      </c>
      <c r="C702" s="18">
        <f t="shared" si="67"/>
        <v>0</v>
      </c>
      <c r="D702" s="18">
        <f t="shared" si="68"/>
        <v>0</v>
      </c>
      <c r="E702" s="18">
        <f t="shared" si="69"/>
        <v>0</v>
      </c>
      <c r="F702" s="18">
        <f>SUM($D$12:D702,$E$12:E702)</f>
        <v>211911.37165385147</v>
      </c>
      <c r="G702" s="18">
        <f>SUM($E$12:E702)</f>
        <v>111911.37165385127</v>
      </c>
      <c r="H702" s="31">
        <f t="shared" si="70"/>
        <v>0</v>
      </c>
    </row>
    <row r="703" spans="1:8" ht="15" customHeight="1">
      <c r="A703" s="29">
        <f t="shared" si="66"/>
        <v>27</v>
      </c>
      <c r="B703" s="30">
        <f t="shared" si="65"/>
        <v>691</v>
      </c>
      <c r="C703" s="18">
        <f t="shared" si="67"/>
        <v>0</v>
      </c>
      <c r="D703" s="18">
        <f t="shared" si="68"/>
        <v>0</v>
      </c>
      <c r="E703" s="18">
        <f t="shared" si="69"/>
        <v>0</v>
      </c>
      <c r="F703" s="18">
        <f>SUM($D$12:D703,$E$12:E703)</f>
        <v>211911.37165385147</v>
      </c>
      <c r="G703" s="18">
        <f>SUM($E$12:E703)</f>
        <v>111911.37165385127</v>
      </c>
      <c r="H703" s="31">
        <f t="shared" si="70"/>
        <v>0</v>
      </c>
    </row>
    <row r="704" spans="1:8" ht="15" customHeight="1">
      <c r="A704" s="29">
        <f t="shared" si="66"/>
        <v>27</v>
      </c>
      <c r="B704" s="30">
        <f t="shared" si="65"/>
        <v>692</v>
      </c>
      <c r="C704" s="18">
        <f t="shared" si="67"/>
        <v>0</v>
      </c>
      <c r="D704" s="18">
        <f t="shared" si="68"/>
        <v>0</v>
      </c>
      <c r="E704" s="18">
        <f t="shared" si="69"/>
        <v>0</v>
      </c>
      <c r="F704" s="18">
        <f>SUM($D$12:D704,$E$12:E704)</f>
        <v>211911.37165385147</v>
      </c>
      <c r="G704" s="18">
        <f>SUM($E$12:E704)</f>
        <v>111911.37165385127</v>
      </c>
      <c r="H704" s="31">
        <f t="shared" si="70"/>
        <v>0</v>
      </c>
    </row>
    <row r="705" spans="1:8" ht="15" customHeight="1">
      <c r="A705" s="29">
        <f t="shared" si="66"/>
        <v>27</v>
      </c>
      <c r="B705" s="30">
        <f t="shared" si="65"/>
        <v>693</v>
      </c>
      <c r="C705" s="18">
        <f t="shared" si="67"/>
        <v>0</v>
      </c>
      <c r="D705" s="18">
        <f t="shared" si="68"/>
        <v>0</v>
      </c>
      <c r="E705" s="18">
        <f t="shared" si="69"/>
        <v>0</v>
      </c>
      <c r="F705" s="18">
        <f>SUM($D$12:D705,$E$12:E705)</f>
        <v>211911.37165385147</v>
      </c>
      <c r="G705" s="18">
        <f>SUM($E$12:E705)</f>
        <v>111911.37165385127</v>
      </c>
      <c r="H705" s="31">
        <f t="shared" si="70"/>
        <v>0</v>
      </c>
    </row>
    <row r="706" spans="1:8" ht="15" customHeight="1">
      <c r="A706" s="29">
        <f t="shared" si="66"/>
        <v>27</v>
      </c>
      <c r="B706" s="30">
        <f t="shared" si="65"/>
        <v>694</v>
      </c>
      <c r="C706" s="18">
        <f t="shared" si="67"/>
        <v>0</v>
      </c>
      <c r="D706" s="18">
        <f t="shared" si="68"/>
        <v>0</v>
      </c>
      <c r="E706" s="18">
        <f t="shared" si="69"/>
        <v>0</v>
      </c>
      <c r="F706" s="18">
        <f>SUM($D$12:D706,$E$12:E706)</f>
        <v>211911.37165385147</v>
      </c>
      <c r="G706" s="18">
        <f>SUM($E$12:E706)</f>
        <v>111911.37165385127</v>
      </c>
      <c r="H706" s="31">
        <f t="shared" si="70"/>
        <v>0</v>
      </c>
    </row>
    <row r="707" spans="1:8" ht="15" customHeight="1">
      <c r="A707" s="29">
        <f t="shared" si="66"/>
        <v>27</v>
      </c>
      <c r="B707" s="30">
        <f t="shared" si="65"/>
        <v>695</v>
      </c>
      <c r="C707" s="18">
        <f t="shared" si="67"/>
        <v>0</v>
      </c>
      <c r="D707" s="18">
        <f t="shared" si="68"/>
        <v>0</v>
      </c>
      <c r="E707" s="18">
        <f t="shared" si="69"/>
        <v>0</v>
      </c>
      <c r="F707" s="18">
        <f>SUM($D$12:D707,$E$12:E707)</f>
        <v>211911.37165385147</v>
      </c>
      <c r="G707" s="18">
        <f>SUM($E$12:E707)</f>
        <v>111911.37165385127</v>
      </c>
      <c r="H707" s="31">
        <f t="shared" si="70"/>
        <v>0</v>
      </c>
    </row>
    <row r="708" spans="1:8" ht="15" customHeight="1">
      <c r="A708" s="29">
        <f t="shared" si="66"/>
        <v>27</v>
      </c>
      <c r="B708" s="30">
        <f t="shared" si="65"/>
        <v>696</v>
      </c>
      <c r="C708" s="18">
        <f t="shared" si="67"/>
        <v>0</v>
      </c>
      <c r="D708" s="18">
        <f t="shared" si="68"/>
        <v>0</v>
      </c>
      <c r="E708" s="18">
        <f t="shared" si="69"/>
        <v>0</v>
      </c>
      <c r="F708" s="18">
        <f>SUM($D$12:D708,$E$12:E708)</f>
        <v>211911.37165385147</v>
      </c>
      <c r="G708" s="18">
        <f>SUM($E$12:E708)</f>
        <v>111911.37165385127</v>
      </c>
      <c r="H708" s="31">
        <f t="shared" si="70"/>
        <v>0</v>
      </c>
    </row>
    <row r="709" spans="1:8" ht="15" customHeight="1">
      <c r="A709" s="29">
        <f t="shared" si="66"/>
        <v>27</v>
      </c>
      <c r="B709" s="30">
        <f t="shared" si="65"/>
        <v>697</v>
      </c>
      <c r="C709" s="18">
        <f t="shared" si="67"/>
        <v>0</v>
      </c>
      <c r="D709" s="18">
        <f t="shared" si="68"/>
        <v>0</v>
      </c>
      <c r="E709" s="18">
        <f t="shared" si="69"/>
        <v>0</v>
      </c>
      <c r="F709" s="18">
        <f>SUM($D$12:D709,$E$12:E709)</f>
        <v>211911.37165385147</v>
      </c>
      <c r="G709" s="18">
        <f>SUM($E$12:E709)</f>
        <v>111911.37165385127</v>
      </c>
      <c r="H709" s="31">
        <f t="shared" si="70"/>
        <v>0</v>
      </c>
    </row>
    <row r="710" spans="1:8" ht="15" customHeight="1">
      <c r="A710" s="29">
        <f t="shared" si="66"/>
        <v>27</v>
      </c>
      <c r="B710" s="30">
        <f t="shared" si="65"/>
        <v>698</v>
      </c>
      <c r="C710" s="18">
        <f t="shared" si="67"/>
        <v>0</v>
      </c>
      <c r="D710" s="18">
        <f t="shared" si="68"/>
        <v>0</v>
      </c>
      <c r="E710" s="18">
        <f t="shared" si="69"/>
        <v>0</v>
      </c>
      <c r="F710" s="18">
        <f>SUM($D$12:D710,$E$12:E710)</f>
        <v>211911.37165385147</v>
      </c>
      <c r="G710" s="18">
        <f>SUM($E$12:E710)</f>
        <v>111911.37165385127</v>
      </c>
      <c r="H710" s="31">
        <f t="shared" si="70"/>
        <v>0</v>
      </c>
    </row>
    <row r="711" spans="1:8" ht="15" customHeight="1">
      <c r="A711" s="29">
        <f t="shared" si="66"/>
        <v>27</v>
      </c>
      <c r="B711" s="30">
        <f t="shared" si="65"/>
        <v>699</v>
      </c>
      <c r="C711" s="18">
        <f t="shared" si="67"/>
        <v>0</v>
      </c>
      <c r="D711" s="18">
        <f t="shared" si="68"/>
        <v>0</v>
      </c>
      <c r="E711" s="18">
        <f t="shared" si="69"/>
        <v>0</v>
      </c>
      <c r="F711" s="18">
        <f>SUM($D$12:D711,$E$12:E711)</f>
        <v>211911.37165385147</v>
      </c>
      <c r="G711" s="18">
        <f>SUM($E$12:E711)</f>
        <v>111911.37165385127</v>
      </c>
      <c r="H711" s="31">
        <f t="shared" si="70"/>
        <v>0</v>
      </c>
    </row>
    <row r="712" spans="1:8" ht="15" customHeight="1">
      <c r="A712" s="29">
        <f t="shared" si="66"/>
        <v>27</v>
      </c>
      <c r="B712" s="30">
        <f t="shared" si="65"/>
        <v>700</v>
      </c>
      <c r="C712" s="18">
        <f t="shared" si="67"/>
        <v>0</v>
      </c>
      <c r="D712" s="18">
        <f t="shared" si="68"/>
        <v>0</v>
      </c>
      <c r="E712" s="18">
        <f t="shared" si="69"/>
        <v>0</v>
      </c>
      <c r="F712" s="18">
        <f>SUM($D$12:D712,$E$12:E712)</f>
        <v>211911.37165385147</v>
      </c>
      <c r="G712" s="18">
        <f>SUM($E$12:E712)</f>
        <v>111911.37165385127</v>
      </c>
      <c r="H712" s="31">
        <f t="shared" si="70"/>
        <v>0</v>
      </c>
    </row>
    <row r="713" spans="1:8" ht="15" customHeight="1">
      <c r="A713" s="29">
        <f t="shared" si="66"/>
        <v>27</v>
      </c>
      <c r="B713" s="30">
        <f t="shared" si="65"/>
        <v>701</v>
      </c>
      <c r="C713" s="18">
        <f t="shared" si="67"/>
        <v>0</v>
      </c>
      <c r="D713" s="18">
        <f t="shared" si="68"/>
        <v>0</v>
      </c>
      <c r="E713" s="18">
        <f t="shared" si="69"/>
        <v>0</v>
      </c>
      <c r="F713" s="18">
        <f>SUM($D$12:D713,$E$12:E713)</f>
        <v>211911.37165385147</v>
      </c>
      <c r="G713" s="18">
        <f>SUM($E$12:E713)</f>
        <v>111911.37165385127</v>
      </c>
      <c r="H713" s="31">
        <f t="shared" si="70"/>
        <v>0</v>
      </c>
    </row>
    <row r="714" spans="1:8" ht="15" customHeight="1">
      <c r="A714" s="29">
        <f t="shared" si="66"/>
        <v>27</v>
      </c>
      <c r="B714" s="30">
        <f t="shared" si="65"/>
        <v>702</v>
      </c>
      <c r="C714" s="18">
        <f t="shared" si="67"/>
        <v>0</v>
      </c>
      <c r="D714" s="18">
        <f t="shared" si="68"/>
        <v>0</v>
      </c>
      <c r="E714" s="18">
        <f t="shared" si="69"/>
        <v>0</v>
      </c>
      <c r="F714" s="18">
        <f>SUM($D$12:D714,$E$12:E714)</f>
        <v>211911.37165385147</v>
      </c>
      <c r="G714" s="18">
        <f>SUM($E$12:E714)</f>
        <v>111911.37165385127</v>
      </c>
      <c r="H714" s="31">
        <f t="shared" si="70"/>
        <v>0</v>
      </c>
    </row>
    <row r="715" spans="1:8" ht="15" customHeight="1">
      <c r="A715" s="29">
        <f t="shared" si="66"/>
        <v>28</v>
      </c>
      <c r="B715" s="30">
        <f t="shared" si="65"/>
        <v>703</v>
      </c>
      <c r="C715" s="18">
        <f t="shared" si="67"/>
        <v>0</v>
      </c>
      <c r="D715" s="18">
        <f t="shared" si="68"/>
        <v>0</v>
      </c>
      <c r="E715" s="18">
        <f t="shared" si="69"/>
        <v>0</v>
      </c>
      <c r="F715" s="18">
        <f>SUM($D$12:D715,$E$12:E715)</f>
        <v>211911.37165385147</v>
      </c>
      <c r="G715" s="18">
        <f>SUM($E$12:E715)</f>
        <v>111911.37165385127</v>
      </c>
      <c r="H715" s="31">
        <f t="shared" si="70"/>
        <v>0</v>
      </c>
    </row>
    <row r="716" spans="1:8" ht="15" customHeight="1">
      <c r="A716" s="29">
        <f t="shared" si="66"/>
        <v>28</v>
      </c>
      <c r="B716" s="30">
        <f t="shared" si="65"/>
        <v>704</v>
      </c>
      <c r="C716" s="18">
        <f t="shared" si="67"/>
        <v>0</v>
      </c>
      <c r="D716" s="18">
        <f t="shared" si="68"/>
        <v>0</v>
      </c>
      <c r="E716" s="18">
        <f t="shared" si="69"/>
        <v>0</v>
      </c>
      <c r="F716" s="18">
        <f>SUM($D$12:D716,$E$12:E716)</f>
        <v>211911.37165385147</v>
      </c>
      <c r="G716" s="18">
        <f>SUM($E$12:E716)</f>
        <v>111911.37165385127</v>
      </c>
      <c r="H716" s="31">
        <f t="shared" si="70"/>
        <v>0</v>
      </c>
    </row>
    <row r="717" spans="1:8" ht="15" customHeight="1">
      <c r="A717" s="29">
        <f t="shared" si="66"/>
        <v>28</v>
      </c>
      <c r="B717" s="30">
        <f t="shared" si="65"/>
        <v>705</v>
      </c>
      <c r="C717" s="18">
        <f t="shared" si="67"/>
        <v>0</v>
      </c>
      <c r="D717" s="18">
        <f t="shared" si="68"/>
        <v>0</v>
      </c>
      <c r="E717" s="18">
        <f t="shared" si="69"/>
        <v>0</v>
      </c>
      <c r="F717" s="18">
        <f>SUM($D$12:D717,$E$12:E717)</f>
        <v>211911.37165385147</v>
      </c>
      <c r="G717" s="18">
        <f>SUM($E$12:E717)</f>
        <v>111911.37165385127</v>
      </c>
      <c r="H717" s="31">
        <f t="shared" si="70"/>
        <v>0</v>
      </c>
    </row>
    <row r="718" spans="1:8" ht="15" customHeight="1">
      <c r="A718" s="29">
        <f t="shared" si="66"/>
        <v>28</v>
      </c>
      <c r="B718" s="30">
        <f t="shared" si="65"/>
        <v>706</v>
      </c>
      <c r="C718" s="18">
        <f t="shared" si="67"/>
        <v>0</v>
      </c>
      <c r="D718" s="18">
        <f t="shared" si="68"/>
        <v>0</v>
      </c>
      <c r="E718" s="18">
        <f t="shared" si="69"/>
        <v>0</v>
      </c>
      <c r="F718" s="18">
        <f>SUM($D$12:D718,$E$12:E718)</f>
        <v>211911.37165385147</v>
      </c>
      <c r="G718" s="18">
        <f>SUM($E$12:E718)</f>
        <v>111911.37165385127</v>
      </c>
      <c r="H718" s="31">
        <f t="shared" si="70"/>
        <v>0</v>
      </c>
    </row>
    <row r="719" spans="1:8" ht="15" customHeight="1">
      <c r="A719" s="29">
        <f t="shared" si="66"/>
        <v>28</v>
      </c>
      <c r="B719" s="30">
        <f t="shared" si="65"/>
        <v>707</v>
      </c>
      <c r="C719" s="18">
        <f t="shared" si="67"/>
        <v>0</v>
      </c>
      <c r="D719" s="18">
        <f t="shared" si="68"/>
        <v>0</v>
      </c>
      <c r="E719" s="18">
        <f t="shared" si="69"/>
        <v>0</v>
      </c>
      <c r="F719" s="18">
        <f>SUM($D$12:D719,$E$12:E719)</f>
        <v>211911.37165385147</v>
      </c>
      <c r="G719" s="18">
        <f>SUM($E$12:E719)</f>
        <v>111911.37165385127</v>
      </c>
      <c r="H719" s="31">
        <f t="shared" si="70"/>
        <v>0</v>
      </c>
    </row>
    <row r="720" spans="1:8" ht="15" customHeight="1">
      <c r="A720" s="29">
        <f t="shared" si="66"/>
        <v>28</v>
      </c>
      <c r="B720" s="30">
        <f t="shared" si="65"/>
        <v>708</v>
      </c>
      <c r="C720" s="18">
        <f t="shared" si="67"/>
        <v>0</v>
      </c>
      <c r="D720" s="18">
        <f t="shared" si="68"/>
        <v>0</v>
      </c>
      <c r="E720" s="18">
        <f t="shared" si="69"/>
        <v>0</v>
      </c>
      <c r="F720" s="18">
        <f>SUM($D$12:D720,$E$12:E720)</f>
        <v>211911.37165385147</v>
      </c>
      <c r="G720" s="18">
        <f>SUM($E$12:E720)</f>
        <v>111911.37165385127</v>
      </c>
      <c r="H720" s="31">
        <f t="shared" si="70"/>
        <v>0</v>
      </c>
    </row>
    <row r="721" spans="1:8" ht="15" customHeight="1">
      <c r="A721" s="29">
        <f t="shared" si="66"/>
        <v>28</v>
      </c>
      <c r="B721" s="30">
        <f t="shared" si="65"/>
        <v>709</v>
      </c>
      <c r="C721" s="18">
        <f t="shared" si="67"/>
        <v>0</v>
      </c>
      <c r="D721" s="18">
        <f t="shared" si="68"/>
        <v>0</v>
      </c>
      <c r="E721" s="18">
        <f t="shared" si="69"/>
        <v>0</v>
      </c>
      <c r="F721" s="18">
        <f>SUM($D$12:D721,$E$12:E721)</f>
        <v>211911.37165385147</v>
      </c>
      <c r="G721" s="18">
        <f>SUM($E$12:E721)</f>
        <v>111911.37165385127</v>
      </c>
      <c r="H721" s="31">
        <f t="shared" si="70"/>
        <v>0</v>
      </c>
    </row>
    <row r="722" spans="1:8" ht="15" customHeight="1">
      <c r="A722" s="29">
        <f t="shared" si="66"/>
        <v>28</v>
      </c>
      <c r="B722" s="30">
        <f t="shared" si="65"/>
        <v>710</v>
      </c>
      <c r="C722" s="18">
        <f t="shared" si="67"/>
        <v>0</v>
      </c>
      <c r="D722" s="18">
        <f t="shared" si="68"/>
        <v>0</v>
      </c>
      <c r="E722" s="18">
        <f t="shared" si="69"/>
        <v>0</v>
      </c>
      <c r="F722" s="18">
        <f>SUM($D$12:D722,$E$12:E722)</f>
        <v>211911.37165385147</v>
      </c>
      <c r="G722" s="18">
        <f>SUM($E$12:E722)</f>
        <v>111911.37165385127</v>
      </c>
      <c r="H722" s="31">
        <f t="shared" si="70"/>
        <v>0</v>
      </c>
    </row>
    <row r="723" spans="1:8" ht="15" customHeight="1">
      <c r="A723" s="29">
        <f t="shared" si="66"/>
        <v>28</v>
      </c>
      <c r="B723" s="30">
        <f t="shared" si="65"/>
        <v>711</v>
      </c>
      <c r="C723" s="18">
        <f t="shared" si="67"/>
        <v>0</v>
      </c>
      <c r="D723" s="18">
        <f t="shared" si="68"/>
        <v>0</v>
      </c>
      <c r="E723" s="18">
        <f t="shared" si="69"/>
        <v>0</v>
      </c>
      <c r="F723" s="18">
        <f>SUM($D$12:D723,$E$12:E723)</f>
        <v>211911.37165385147</v>
      </c>
      <c r="G723" s="18">
        <f>SUM($E$12:E723)</f>
        <v>111911.37165385127</v>
      </c>
      <c r="H723" s="31">
        <f t="shared" si="70"/>
        <v>0</v>
      </c>
    </row>
    <row r="724" spans="1:8" ht="15" customHeight="1">
      <c r="A724" s="29">
        <f t="shared" si="66"/>
        <v>28</v>
      </c>
      <c r="B724" s="30">
        <f t="shared" si="65"/>
        <v>712</v>
      </c>
      <c r="C724" s="18">
        <f t="shared" si="67"/>
        <v>0</v>
      </c>
      <c r="D724" s="18">
        <f t="shared" si="68"/>
        <v>0</v>
      </c>
      <c r="E724" s="18">
        <f t="shared" si="69"/>
        <v>0</v>
      </c>
      <c r="F724" s="18">
        <f>SUM($D$12:D724,$E$12:E724)</f>
        <v>211911.37165385147</v>
      </c>
      <c r="G724" s="18">
        <f>SUM($E$12:E724)</f>
        <v>111911.37165385127</v>
      </c>
      <c r="H724" s="31">
        <f t="shared" si="70"/>
        <v>0</v>
      </c>
    </row>
    <row r="725" spans="1:8" ht="15" customHeight="1">
      <c r="A725" s="29">
        <f t="shared" si="66"/>
        <v>28</v>
      </c>
      <c r="B725" s="30">
        <f t="shared" si="65"/>
        <v>713</v>
      </c>
      <c r="C725" s="18">
        <f t="shared" si="67"/>
        <v>0</v>
      </c>
      <c r="D725" s="18">
        <f t="shared" si="68"/>
        <v>0</v>
      </c>
      <c r="E725" s="18">
        <f t="shared" si="69"/>
        <v>0</v>
      </c>
      <c r="F725" s="18">
        <f>SUM($D$12:D725,$E$12:E725)</f>
        <v>211911.37165385147</v>
      </c>
      <c r="G725" s="18">
        <f>SUM($E$12:E725)</f>
        <v>111911.37165385127</v>
      </c>
      <c r="H725" s="31">
        <f t="shared" si="70"/>
        <v>0</v>
      </c>
    </row>
    <row r="726" spans="1:8" ht="15" customHeight="1">
      <c r="A726" s="29">
        <f t="shared" si="66"/>
        <v>28</v>
      </c>
      <c r="B726" s="30">
        <f t="shared" si="65"/>
        <v>714</v>
      </c>
      <c r="C726" s="18">
        <f t="shared" si="67"/>
        <v>0</v>
      </c>
      <c r="D726" s="18">
        <f t="shared" si="68"/>
        <v>0</v>
      </c>
      <c r="E726" s="18">
        <f t="shared" si="69"/>
        <v>0</v>
      </c>
      <c r="F726" s="18">
        <f>SUM($D$12:D726,$E$12:E726)</f>
        <v>211911.37165385147</v>
      </c>
      <c r="G726" s="18">
        <f>SUM($E$12:E726)</f>
        <v>111911.37165385127</v>
      </c>
      <c r="H726" s="31">
        <f t="shared" si="70"/>
        <v>0</v>
      </c>
    </row>
    <row r="727" spans="1:8" ht="15" customHeight="1">
      <c r="A727" s="29">
        <f t="shared" si="66"/>
        <v>28</v>
      </c>
      <c r="B727" s="30">
        <f aca="true" t="shared" si="71" ref="B727:B790">B726+1</f>
        <v>715</v>
      </c>
      <c r="C727" s="18">
        <f t="shared" si="67"/>
        <v>0</v>
      </c>
      <c r="D727" s="18">
        <f t="shared" si="68"/>
        <v>0</v>
      </c>
      <c r="E727" s="18">
        <f t="shared" si="69"/>
        <v>0</v>
      </c>
      <c r="F727" s="18">
        <f>SUM($D$12:D727,$E$12:E727)</f>
        <v>211911.37165385147</v>
      </c>
      <c r="G727" s="18">
        <f>SUM($E$12:E727)</f>
        <v>111911.37165385127</v>
      </c>
      <c r="H727" s="31">
        <f t="shared" si="70"/>
        <v>0</v>
      </c>
    </row>
    <row r="728" spans="1:8" ht="15" customHeight="1">
      <c r="A728" s="29">
        <f t="shared" si="66"/>
        <v>28</v>
      </c>
      <c r="B728" s="30">
        <f t="shared" si="71"/>
        <v>716</v>
      </c>
      <c r="C728" s="18">
        <f t="shared" si="67"/>
        <v>0</v>
      </c>
      <c r="D728" s="18">
        <f t="shared" si="68"/>
        <v>0</v>
      </c>
      <c r="E728" s="18">
        <f t="shared" si="69"/>
        <v>0</v>
      </c>
      <c r="F728" s="18">
        <f>SUM($D$12:D728,$E$12:E728)</f>
        <v>211911.37165385147</v>
      </c>
      <c r="G728" s="18">
        <f>SUM($E$12:E728)</f>
        <v>111911.37165385127</v>
      </c>
      <c r="H728" s="31">
        <f t="shared" si="70"/>
        <v>0</v>
      </c>
    </row>
    <row r="729" spans="1:8" ht="15" customHeight="1">
      <c r="A729" s="29">
        <f t="shared" si="66"/>
        <v>28</v>
      </c>
      <c r="B729" s="30">
        <f t="shared" si="71"/>
        <v>717</v>
      </c>
      <c r="C729" s="18">
        <f t="shared" si="67"/>
        <v>0</v>
      </c>
      <c r="D729" s="18">
        <f t="shared" si="68"/>
        <v>0</v>
      </c>
      <c r="E729" s="18">
        <f t="shared" si="69"/>
        <v>0</v>
      </c>
      <c r="F729" s="18">
        <f>SUM($D$12:D729,$E$12:E729)</f>
        <v>211911.37165385147</v>
      </c>
      <c r="G729" s="18">
        <f>SUM($E$12:E729)</f>
        <v>111911.37165385127</v>
      </c>
      <c r="H729" s="31">
        <f t="shared" si="70"/>
        <v>0</v>
      </c>
    </row>
    <row r="730" spans="1:8" ht="15" customHeight="1">
      <c r="A730" s="29">
        <f t="shared" si="66"/>
        <v>28</v>
      </c>
      <c r="B730" s="30">
        <f t="shared" si="71"/>
        <v>718</v>
      </c>
      <c r="C730" s="18">
        <f t="shared" si="67"/>
        <v>0</v>
      </c>
      <c r="D730" s="18">
        <f t="shared" si="68"/>
        <v>0</v>
      </c>
      <c r="E730" s="18">
        <f t="shared" si="69"/>
        <v>0</v>
      </c>
      <c r="F730" s="18">
        <f>SUM($D$12:D730,$E$12:E730)</f>
        <v>211911.37165385147</v>
      </c>
      <c r="G730" s="18">
        <f>SUM($E$12:E730)</f>
        <v>111911.37165385127</v>
      </c>
      <c r="H730" s="31">
        <f t="shared" si="70"/>
        <v>0</v>
      </c>
    </row>
    <row r="731" spans="1:8" ht="15" customHeight="1">
      <c r="A731" s="29">
        <f t="shared" si="66"/>
        <v>28</v>
      </c>
      <c r="B731" s="30">
        <f t="shared" si="71"/>
        <v>719</v>
      </c>
      <c r="C731" s="18">
        <f t="shared" si="67"/>
        <v>0</v>
      </c>
      <c r="D731" s="18">
        <f t="shared" si="68"/>
        <v>0</v>
      </c>
      <c r="E731" s="18">
        <f t="shared" si="69"/>
        <v>0</v>
      </c>
      <c r="F731" s="18">
        <f>SUM($D$12:D731,$E$12:E731)</f>
        <v>211911.37165385147</v>
      </c>
      <c r="G731" s="18">
        <f>SUM($E$12:E731)</f>
        <v>111911.37165385127</v>
      </c>
      <c r="H731" s="31">
        <f t="shared" si="70"/>
        <v>0</v>
      </c>
    </row>
    <row r="732" spans="1:8" ht="15" customHeight="1">
      <c r="A732" s="29">
        <f t="shared" si="66"/>
        <v>28</v>
      </c>
      <c r="B732" s="30">
        <f t="shared" si="71"/>
        <v>720</v>
      </c>
      <c r="C732" s="18">
        <f t="shared" si="67"/>
        <v>0</v>
      </c>
      <c r="D732" s="18">
        <f t="shared" si="68"/>
        <v>0</v>
      </c>
      <c r="E732" s="18">
        <f t="shared" si="69"/>
        <v>0</v>
      </c>
      <c r="F732" s="18">
        <f>SUM($D$12:D732,$E$12:E732)</f>
        <v>211911.37165385147</v>
      </c>
      <c r="G732" s="18">
        <f>SUM($E$12:E732)</f>
        <v>111911.37165385127</v>
      </c>
      <c r="H732" s="31">
        <f t="shared" si="70"/>
        <v>0</v>
      </c>
    </row>
    <row r="733" spans="1:8" ht="15" customHeight="1">
      <c r="A733" s="29">
        <f t="shared" si="66"/>
        <v>28</v>
      </c>
      <c r="B733" s="30">
        <f t="shared" si="71"/>
        <v>721</v>
      </c>
      <c r="C733" s="18">
        <f t="shared" si="67"/>
        <v>0</v>
      </c>
      <c r="D733" s="18">
        <f t="shared" si="68"/>
        <v>0</v>
      </c>
      <c r="E733" s="18">
        <f t="shared" si="69"/>
        <v>0</v>
      </c>
      <c r="F733" s="18">
        <f>SUM($D$12:D733,$E$12:E733)</f>
        <v>211911.37165385147</v>
      </c>
      <c r="G733" s="18">
        <f>SUM($E$12:E733)</f>
        <v>111911.37165385127</v>
      </c>
      <c r="H733" s="31">
        <f t="shared" si="70"/>
        <v>0</v>
      </c>
    </row>
    <row r="734" spans="1:8" ht="15" customHeight="1">
      <c r="A734" s="29">
        <f t="shared" si="66"/>
        <v>28</v>
      </c>
      <c r="B734" s="30">
        <f t="shared" si="71"/>
        <v>722</v>
      </c>
      <c r="C734" s="18">
        <f t="shared" si="67"/>
        <v>0</v>
      </c>
      <c r="D734" s="18">
        <f t="shared" si="68"/>
        <v>0</v>
      </c>
      <c r="E734" s="18">
        <f t="shared" si="69"/>
        <v>0</v>
      </c>
      <c r="F734" s="18">
        <f>SUM($D$12:D734,$E$12:E734)</f>
        <v>211911.37165385147</v>
      </c>
      <c r="G734" s="18">
        <f>SUM($E$12:E734)</f>
        <v>111911.37165385127</v>
      </c>
      <c r="H734" s="31">
        <f t="shared" si="70"/>
        <v>0</v>
      </c>
    </row>
    <row r="735" spans="1:8" ht="15" customHeight="1">
      <c r="A735" s="29">
        <f t="shared" si="66"/>
        <v>28</v>
      </c>
      <c r="B735" s="30">
        <f t="shared" si="71"/>
        <v>723</v>
      </c>
      <c r="C735" s="18">
        <f t="shared" si="67"/>
        <v>0</v>
      </c>
      <c r="D735" s="18">
        <f t="shared" si="68"/>
        <v>0</v>
      </c>
      <c r="E735" s="18">
        <f t="shared" si="69"/>
        <v>0</v>
      </c>
      <c r="F735" s="18">
        <f>SUM($D$12:D735,$E$12:E735)</f>
        <v>211911.37165385147</v>
      </c>
      <c r="G735" s="18">
        <f>SUM($E$12:E735)</f>
        <v>111911.37165385127</v>
      </c>
      <c r="H735" s="31">
        <f t="shared" si="70"/>
        <v>0</v>
      </c>
    </row>
    <row r="736" spans="1:8" ht="15" customHeight="1">
      <c r="A736" s="29">
        <f t="shared" si="66"/>
        <v>28</v>
      </c>
      <c r="B736" s="30">
        <f t="shared" si="71"/>
        <v>724</v>
      </c>
      <c r="C736" s="18">
        <f t="shared" si="67"/>
        <v>0</v>
      </c>
      <c r="D736" s="18">
        <f t="shared" si="68"/>
        <v>0</v>
      </c>
      <c r="E736" s="18">
        <f t="shared" si="69"/>
        <v>0</v>
      </c>
      <c r="F736" s="18">
        <f>SUM($D$12:D736,$E$12:E736)</f>
        <v>211911.37165385147</v>
      </c>
      <c r="G736" s="18">
        <f>SUM($E$12:E736)</f>
        <v>111911.37165385127</v>
      </c>
      <c r="H736" s="31">
        <f t="shared" si="70"/>
        <v>0</v>
      </c>
    </row>
    <row r="737" spans="1:8" ht="15" customHeight="1">
      <c r="A737" s="29">
        <f t="shared" si="66"/>
        <v>28</v>
      </c>
      <c r="B737" s="30">
        <f t="shared" si="71"/>
        <v>725</v>
      </c>
      <c r="C737" s="18">
        <f t="shared" si="67"/>
        <v>0</v>
      </c>
      <c r="D737" s="18">
        <f t="shared" si="68"/>
        <v>0</v>
      </c>
      <c r="E737" s="18">
        <f t="shared" si="69"/>
        <v>0</v>
      </c>
      <c r="F737" s="18">
        <f>SUM($D$12:D737,$E$12:E737)</f>
        <v>211911.37165385147</v>
      </c>
      <c r="G737" s="18">
        <f>SUM($E$12:E737)</f>
        <v>111911.37165385127</v>
      </c>
      <c r="H737" s="31">
        <f t="shared" si="70"/>
        <v>0</v>
      </c>
    </row>
    <row r="738" spans="1:8" ht="15" customHeight="1">
      <c r="A738" s="29">
        <f t="shared" si="66"/>
        <v>28</v>
      </c>
      <c r="B738" s="30">
        <f t="shared" si="71"/>
        <v>726</v>
      </c>
      <c r="C738" s="18">
        <f t="shared" si="67"/>
        <v>0</v>
      </c>
      <c r="D738" s="18">
        <f t="shared" si="68"/>
        <v>0</v>
      </c>
      <c r="E738" s="18">
        <f t="shared" si="69"/>
        <v>0</v>
      </c>
      <c r="F738" s="18">
        <f>SUM($D$12:D738,$E$12:E738)</f>
        <v>211911.37165385147</v>
      </c>
      <c r="G738" s="18">
        <f>SUM($E$12:E738)</f>
        <v>111911.37165385127</v>
      </c>
      <c r="H738" s="31">
        <f t="shared" si="70"/>
        <v>0</v>
      </c>
    </row>
    <row r="739" spans="1:8" ht="15" customHeight="1">
      <c r="A739" s="29">
        <f t="shared" si="66"/>
        <v>28</v>
      </c>
      <c r="B739" s="30">
        <f t="shared" si="71"/>
        <v>727</v>
      </c>
      <c r="C739" s="18">
        <f t="shared" si="67"/>
        <v>0</v>
      </c>
      <c r="D739" s="18">
        <f t="shared" si="68"/>
        <v>0</v>
      </c>
      <c r="E739" s="18">
        <f t="shared" si="69"/>
        <v>0</v>
      </c>
      <c r="F739" s="18">
        <f>SUM($D$12:D739,$E$12:E739)</f>
        <v>211911.37165385147</v>
      </c>
      <c r="G739" s="18">
        <f>SUM($E$12:E739)</f>
        <v>111911.37165385127</v>
      </c>
      <c r="H739" s="31">
        <f t="shared" si="70"/>
        <v>0</v>
      </c>
    </row>
    <row r="740" spans="1:8" ht="15" customHeight="1">
      <c r="A740" s="29">
        <f t="shared" si="66"/>
        <v>28</v>
      </c>
      <c r="B740" s="30">
        <f t="shared" si="71"/>
        <v>728</v>
      </c>
      <c r="C740" s="18">
        <f t="shared" si="67"/>
        <v>0</v>
      </c>
      <c r="D740" s="18">
        <f t="shared" si="68"/>
        <v>0</v>
      </c>
      <c r="E740" s="18">
        <f t="shared" si="69"/>
        <v>0</v>
      </c>
      <c r="F740" s="18">
        <f>SUM($D$12:D740,$E$12:E740)</f>
        <v>211911.37165385147</v>
      </c>
      <c r="G740" s="18">
        <f>SUM($E$12:E740)</f>
        <v>111911.37165385127</v>
      </c>
      <c r="H740" s="31">
        <f t="shared" si="70"/>
        <v>0</v>
      </c>
    </row>
    <row r="741" spans="1:8" ht="15" customHeight="1">
      <c r="A741" s="29">
        <f t="shared" si="66"/>
        <v>29</v>
      </c>
      <c r="B741" s="30">
        <f t="shared" si="71"/>
        <v>729</v>
      </c>
      <c r="C741" s="18">
        <f t="shared" si="67"/>
        <v>0</v>
      </c>
      <c r="D741" s="18">
        <f t="shared" si="68"/>
        <v>0</v>
      </c>
      <c r="E741" s="18">
        <f t="shared" si="69"/>
        <v>0</v>
      </c>
      <c r="F741" s="18">
        <f>SUM($D$12:D741,$E$12:E741)</f>
        <v>211911.37165385147</v>
      </c>
      <c r="G741" s="18">
        <f>SUM($E$12:E741)</f>
        <v>111911.37165385127</v>
      </c>
      <c r="H741" s="31">
        <f t="shared" si="70"/>
        <v>0</v>
      </c>
    </row>
    <row r="742" spans="1:8" ht="15" customHeight="1">
      <c r="A742" s="29">
        <f t="shared" si="66"/>
        <v>29</v>
      </c>
      <c r="B742" s="30">
        <f t="shared" si="71"/>
        <v>730</v>
      </c>
      <c r="C742" s="18">
        <f t="shared" si="67"/>
        <v>0</v>
      </c>
      <c r="D742" s="18">
        <f t="shared" si="68"/>
        <v>0</v>
      </c>
      <c r="E742" s="18">
        <f t="shared" si="69"/>
        <v>0</v>
      </c>
      <c r="F742" s="18">
        <f>SUM($D$12:D742,$E$12:E742)</f>
        <v>211911.37165385147</v>
      </c>
      <c r="G742" s="18">
        <f>SUM($E$12:E742)</f>
        <v>111911.37165385127</v>
      </c>
      <c r="H742" s="31">
        <f t="shared" si="70"/>
        <v>0</v>
      </c>
    </row>
    <row r="743" spans="1:8" ht="15" customHeight="1">
      <c r="A743" s="29">
        <f t="shared" si="66"/>
        <v>29</v>
      </c>
      <c r="B743" s="30">
        <f t="shared" si="71"/>
        <v>731</v>
      </c>
      <c r="C743" s="18">
        <f t="shared" si="67"/>
        <v>0</v>
      </c>
      <c r="D743" s="18">
        <f t="shared" si="68"/>
        <v>0</v>
      </c>
      <c r="E743" s="18">
        <f t="shared" si="69"/>
        <v>0</v>
      </c>
      <c r="F743" s="18">
        <f>SUM($D$12:D743,$E$12:E743)</f>
        <v>211911.37165385147</v>
      </c>
      <c r="G743" s="18">
        <f>SUM($E$12:E743)</f>
        <v>111911.37165385127</v>
      </c>
      <c r="H743" s="31">
        <f t="shared" si="70"/>
        <v>0</v>
      </c>
    </row>
    <row r="744" spans="1:8" ht="15" customHeight="1">
      <c r="A744" s="29">
        <f aca="true" t="shared" si="72" ref="A744:A792">A718+1</f>
        <v>29</v>
      </c>
      <c r="B744" s="30">
        <f t="shared" si="71"/>
        <v>732</v>
      </c>
      <c r="C744" s="18">
        <f t="shared" si="67"/>
        <v>0</v>
      </c>
      <c r="D744" s="18">
        <f t="shared" si="68"/>
        <v>0</v>
      </c>
      <c r="E744" s="18">
        <f t="shared" si="69"/>
        <v>0</v>
      </c>
      <c r="F744" s="18">
        <f>SUM($D$12:D744,$E$12:E744)</f>
        <v>211911.37165385147</v>
      </c>
      <c r="G744" s="18">
        <f>SUM($E$12:E744)</f>
        <v>111911.37165385127</v>
      </c>
      <c r="H744" s="31">
        <f t="shared" si="70"/>
        <v>0</v>
      </c>
    </row>
    <row r="745" spans="1:8" ht="15" customHeight="1">
      <c r="A745" s="29">
        <f t="shared" si="72"/>
        <v>29</v>
      </c>
      <c r="B745" s="30">
        <f t="shared" si="71"/>
        <v>733</v>
      </c>
      <c r="C745" s="18">
        <f t="shared" si="67"/>
        <v>0</v>
      </c>
      <c r="D745" s="18">
        <f t="shared" si="68"/>
        <v>0</v>
      </c>
      <c r="E745" s="18">
        <f t="shared" si="69"/>
        <v>0</v>
      </c>
      <c r="F745" s="18">
        <f>SUM($D$12:D745,$E$12:E745)</f>
        <v>211911.37165385147</v>
      </c>
      <c r="G745" s="18">
        <f>SUM($E$12:E745)</f>
        <v>111911.37165385127</v>
      </c>
      <c r="H745" s="31">
        <f t="shared" si="70"/>
        <v>0</v>
      </c>
    </row>
    <row r="746" spans="1:8" ht="15" customHeight="1">
      <c r="A746" s="29">
        <f t="shared" si="72"/>
        <v>29</v>
      </c>
      <c r="B746" s="30">
        <f t="shared" si="71"/>
        <v>734</v>
      </c>
      <c r="C746" s="18">
        <f t="shared" si="67"/>
        <v>0</v>
      </c>
      <c r="D746" s="18">
        <f t="shared" si="68"/>
        <v>0</v>
      </c>
      <c r="E746" s="18">
        <f t="shared" si="69"/>
        <v>0</v>
      </c>
      <c r="F746" s="18">
        <f>SUM($D$12:D746,$E$12:E746)</f>
        <v>211911.37165385147</v>
      </c>
      <c r="G746" s="18">
        <f>SUM($E$12:E746)</f>
        <v>111911.37165385127</v>
      </c>
      <c r="H746" s="31">
        <f t="shared" si="70"/>
        <v>0</v>
      </c>
    </row>
    <row r="747" spans="1:8" ht="15" customHeight="1">
      <c r="A747" s="29">
        <f t="shared" si="72"/>
        <v>29</v>
      </c>
      <c r="B747" s="30">
        <f t="shared" si="71"/>
        <v>735</v>
      </c>
      <c r="C747" s="18">
        <f t="shared" si="67"/>
        <v>0</v>
      </c>
      <c r="D747" s="18">
        <f t="shared" si="68"/>
        <v>0</v>
      </c>
      <c r="E747" s="18">
        <f t="shared" si="69"/>
        <v>0</v>
      </c>
      <c r="F747" s="18">
        <f>SUM($D$12:D747,$E$12:E747)</f>
        <v>211911.37165385147</v>
      </c>
      <c r="G747" s="18">
        <f>SUM($E$12:E747)</f>
        <v>111911.37165385127</v>
      </c>
      <c r="H747" s="31">
        <f t="shared" si="70"/>
        <v>0</v>
      </c>
    </row>
    <row r="748" spans="1:8" ht="15" customHeight="1">
      <c r="A748" s="29">
        <f t="shared" si="72"/>
        <v>29</v>
      </c>
      <c r="B748" s="30">
        <f t="shared" si="71"/>
        <v>736</v>
      </c>
      <c r="C748" s="18">
        <f t="shared" si="67"/>
        <v>0</v>
      </c>
      <c r="D748" s="18">
        <f t="shared" si="68"/>
        <v>0</v>
      </c>
      <c r="E748" s="18">
        <f t="shared" si="69"/>
        <v>0</v>
      </c>
      <c r="F748" s="18">
        <f>SUM($D$12:D748,$E$12:E748)</f>
        <v>211911.37165385147</v>
      </c>
      <c r="G748" s="18">
        <f>SUM($E$12:E748)</f>
        <v>111911.37165385127</v>
      </c>
      <c r="H748" s="31">
        <f t="shared" si="70"/>
        <v>0</v>
      </c>
    </row>
    <row r="749" spans="1:8" ht="15" customHeight="1">
      <c r="A749" s="29">
        <f t="shared" si="72"/>
        <v>29</v>
      </c>
      <c r="B749" s="30">
        <f t="shared" si="71"/>
        <v>737</v>
      </c>
      <c r="C749" s="18">
        <f t="shared" si="67"/>
        <v>0</v>
      </c>
      <c r="D749" s="18">
        <f t="shared" si="68"/>
        <v>0</v>
      </c>
      <c r="E749" s="18">
        <f t="shared" si="69"/>
        <v>0</v>
      </c>
      <c r="F749" s="18">
        <f>SUM($D$12:D749,$E$12:E749)</f>
        <v>211911.37165385147</v>
      </c>
      <c r="G749" s="18">
        <f>SUM($E$12:E749)</f>
        <v>111911.37165385127</v>
      </c>
      <c r="H749" s="31">
        <f t="shared" si="70"/>
        <v>0</v>
      </c>
    </row>
    <row r="750" spans="1:8" ht="15" customHeight="1">
      <c r="A750" s="29">
        <f t="shared" si="72"/>
        <v>29</v>
      </c>
      <c r="B750" s="30">
        <f t="shared" si="71"/>
        <v>738</v>
      </c>
      <c r="C750" s="18">
        <f t="shared" si="67"/>
        <v>0</v>
      </c>
      <c r="D750" s="18">
        <f t="shared" si="68"/>
        <v>0</v>
      </c>
      <c r="E750" s="18">
        <f t="shared" si="69"/>
        <v>0</v>
      </c>
      <c r="F750" s="18">
        <f>SUM($D$12:D750,$E$12:E750)</f>
        <v>211911.37165385147</v>
      </c>
      <c r="G750" s="18">
        <f>SUM($E$12:E750)</f>
        <v>111911.37165385127</v>
      </c>
      <c r="H750" s="31">
        <f t="shared" si="70"/>
        <v>0</v>
      </c>
    </row>
    <row r="751" spans="1:8" ht="15" customHeight="1">
      <c r="A751" s="29">
        <f t="shared" si="72"/>
        <v>29</v>
      </c>
      <c r="B751" s="30">
        <f t="shared" si="71"/>
        <v>739</v>
      </c>
      <c r="C751" s="18">
        <f t="shared" si="67"/>
        <v>0</v>
      </c>
      <c r="D751" s="18">
        <f t="shared" si="68"/>
        <v>0</v>
      </c>
      <c r="E751" s="18">
        <f t="shared" si="69"/>
        <v>0</v>
      </c>
      <c r="F751" s="18">
        <f>SUM($D$12:D751,$E$12:E751)</f>
        <v>211911.37165385147</v>
      </c>
      <c r="G751" s="18">
        <f>SUM($E$12:E751)</f>
        <v>111911.37165385127</v>
      </c>
      <c r="H751" s="31">
        <f t="shared" si="70"/>
        <v>0</v>
      </c>
    </row>
    <row r="752" spans="1:8" ht="15" customHeight="1">
      <c r="A752" s="29">
        <f t="shared" si="72"/>
        <v>29</v>
      </c>
      <c r="B752" s="30">
        <f t="shared" si="71"/>
        <v>740</v>
      </c>
      <c r="C752" s="18">
        <f t="shared" si="67"/>
        <v>0</v>
      </c>
      <c r="D752" s="18">
        <f t="shared" si="68"/>
        <v>0</v>
      </c>
      <c r="E752" s="18">
        <f t="shared" si="69"/>
        <v>0</v>
      </c>
      <c r="F752" s="18">
        <f>SUM($D$12:D752,$E$12:E752)</f>
        <v>211911.37165385147</v>
      </c>
      <c r="G752" s="18">
        <f>SUM($E$12:E752)</f>
        <v>111911.37165385127</v>
      </c>
      <c r="H752" s="31">
        <f t="shared" si="70"/>
        <v>0</v>
      </c>
    </row>
    <row r="753" spans="1:8" ht="15" customHeight="1">
      <c r="A753" s="29">
        <f t="shared" si="72"/>
        <v>29</v>
      </c>
      <c r="B753" s="30">
        <f t="shared" si="71"/>
        <v>741</v>
      </c>
      <c r="C753" s="18">
        <f t="shared" si="67"/>
        <v>0</v>
      </c>
      <c r="D753" s="18">
        <f t="shared" si="68"/>
        <v>0</v>
      </c>
      <c r="E753" s="18">
        <f t="shared" si="69"/>
        <v>0</v>
      </c>
      <c r="F753" s="18">
        <f>SUM($D$12:D753,$E$12:E753)</f>
        <v>211911.37165385147</v>
      </c>
      <c r="G753" s="18">
        <f>SUM($E$12:E753)</f>
        <v>111911.37165385127</v>
      </c>
      <c r="H753" s="31">
        <f t="shared" si="70"/>
        <v>0</v>
      </c>
    </row>
    <row r="754" spans="1:8" ht="15" customHeight="1">
      <c r="A754" s="29">
        <f t="shared" si="72"/>
        <v>29</v>
      </c>
      <c r="B754" s="30">
        <f t="shared" si="71"/>
        <v>742</v>
      </c>
      <c r="C754" s="18">
        <f t="shared" si="67"/>
        <v>0</v>
      </c>
      <c r="D754" s="18">
        <f t="shared" si="68"/>
        <v>0</v>
      </c>
      <c r="E754" s="18">
        <f t="shared" si="69"/>
        <v>0</v>
      </c>
      <c r="F754" s="18">
        <f>SUM($D$12:D754,$E$12:E754)</f>
        <v>211911.37165385147</v>
      </c>
      <c r="G754" s="18">
        <f>SUM($E$12:E754)</f>
        <v>111911.37165385127</v>
      </c>
      <c r="H754" s="31">
        <f t="shared" si="70"/>
        <v>0</v>
      </c>
    </row>
    <row r="755" spans="1:8" ht="15" customHeight="1">
      <c r="A755" s="29">
        <f t="shared" si="72"/>
        <v>29</v>
      </c>
      <c r="B755" s="30">
        <f t="shared" si="71"/>
        <v>743</v>
      </c>
      <c r="C755" s="18">
        <f t="shared" si="67"/>
        <v>0</v>
      </c>
      <c r="D755" s="18">
        <f t="shared" si="68"/>
        <v>0</v>
      </c>
      <c r="E755" s="18">
        <f t="shared" si="69"/>
        <v>0</v>
      </c>
      <c r="F755" s="18">
        <f>SUM($D$12:D755,$E$12:E755)</f>
        <v>211911.37165385147</v>
      </c>
      <c r="G755" s="18">
        <f>SUM($E$12:E755)</f>
        <v>111911.37165385127</v>
      </c>
      <c r="H755" s="31">
        <f t="shared" si="70"/>
        <v>0</v>
      </c>
    </row>
    <row r="756" spans="1:8" ht="15" customHeight="1">
      <c r="A756" s="29">
        <f t="shared" si="72"/>
        <v>29</v>
      </c>
      <c r="B756" s="30">
        <f t="shared" si="71"/>
        <v>744</v>
      </c>
      <c r="C756" s="18">
        <f t="shared" si="67"/>
        <v>0</v>
      </c>
      <c r="D756" s="18">
        <f t="shared" si="68"/>
        <v>0</v>
      </c>
      <c r="E756" s="18">
        <f t="shared" si="69"/>
        <v>0</v>
      </c>
      <c r="F756" s="18">
        <f>SUM($D$12:D756,$E$12:E756)</f>
        <v>211911.37165385147</v>
      </c>
      <c r="G756" s="18">
        <f>SUM($E$12:E756)</f>
        <v>111911.37165385127</v>
      </c>
      <c r="H756" s="31">
        <f t="shared" si="70"/>
        <v>0</v>
      </c>
    </row>
    <row r="757" spans="1:8" ht="15" customHeight="1">
      <c r="A757" s="29">
        <f t="shared" si="72"/>
        <v>29</v>
      </c>
      <c r="B757" s="30">
        <f t="shared" si="71"/>
        <v>745</v>
      </c>
      <c r="C757" s="18">
        <f aca="true" t="shared" si="73" ref="C757:C792">IF(H756&gt;0.5,+C756-D756,0)</f>
        <v>0</v>
      </c>
      <c r="D757" s="18">
        <f aca="true" t="shared" si="74" ref="D757:D792">IF(H756&gt;0.5,IF(C757&lt;$E$7,C757,$E$7-E757),0)</f>
        <v>0</v>
      </c>
      <c r="E757" s="18">
        <f aca="true" t="shared" si="75" ref="E757:E792">IF(H756&gt;0.5,C757*$E$4/26,0)</f>
        <v>0</v>
      </c>
      <c r="F757" s="18">
        <f>SUM($D$12:D757,$E$12:E757)</f>
        <v>211911.37165385147</v>
      </c>
      <c r="G757" s="18">
        <f>SUM($E$12:E757)</f>
        <v>111911.37165385127</v>
      </c>
      <c r="H757" s="31">
        <f aca="true" t="shared" si="76" ref="H757:H792">C757-D757</f>
        <v>0</v>
      </c>
    </row>
    <row r="758" spans="1:8" ht="15" customHeight="1">
      <c r="A758" s="29">
        <f t="shared" si="72"/>
        <v>29</v>
      </c>
      <c r="B758" s="30">
        <f t="shared" si="71"/>
        <v>746</v>
      </c>
      <c r="C758" s="18">
        <f t="shared" si="73"/>
        <v>0</v>
      </c>
      <c r="D758" s="18">
        <f t="shared" si="74"/>
        <v>0</v>
      </c>
      <c r="E758" s="18">
        <f t="shared" si="75"/>
        <v>0</v>
      </c>
      <c r="F758" s="18">
        <f>SUM($D$12:D758,$E$12:E758)</f>
        <v>211911.37165385147</v>
      </c>
      <c r="G758" s="18">
        <f>SUM($E$12:E758)</f>
        <v>111911.37165385127</v>
      </c>
      <c r="H758" s="31">
        <f t="shared" si="76"/>
        <v>0</v>
      </c>
    </row>
    <row r="759" spans="1:8" ht="15" customHeight="1">
      <c r="A759" s="29">
        <f t="shared" si="72"/>
        <v>29</v>
      </c>
      <c r="B759" s="30">
        <f t="shared" si="71"/>
        <v>747</v>
      </c>
      <c r="C759" s="18">
        <f t="shared" si="73"/>
        <v>0</v>
      </c>
      <c r="D759" s="18">
        <f t="shared" si="74"/>
        <v>0</v>
      </c>
      <c r="E759" s="18">
        <f t="shared" si="75"/>
        <v>0</v>
      </c>
      <c r="F759" s="18">
        <f>SUM($D$12:D759,$E$12:E759)</f>
        <v>211911.37165385147</v>
      </c>
      <c r="G759" s="18">
        <f>SUM($E$12:E759)</f>
        <v>111911.37165385127</v>
      </c>
      <c r="H759" s="31">
        <f t="shared" si="76"/>
        <v>0</v>
      </c>
    </row>
    <row r="760" spans="1:8" ht="15" customHeight="1">
      <c r="A760" s="29">
        <f t="shared" si="72"/>
        <v>29</v>
      </c>
      <c r="B760" s="30">
        <f t="shared" si="71"/>
        <v>748</v>
      </c>
      <c r="C760" s="18">
        <f t="shared" si="73"/>
        <v>0</v>
      </c>
      <c r="D760" s="18">
        <f t="shared" si="74"/>
        <v>0</v>
      </c>
      <c r="E760" s="18">
        <f t="shared" si="75"/>
        <v>0</v>
      </c>
      <c r="F760" s="18">
        <f>SUM($D$12:D760,$E$12:E760)</f>
        <v>211911.37165385147</v>
      </c>
      <c r="G760" s="18">
        <f>SUM($E$12:E760)</f>
        <v>111911.37165385127</v>
      </c>
      <c r="H760" s="31">
        <f t="shared" si="76"/>
        <v>0</v>
      </c>
    </row>
    <row r="761" spans="1:8" ht="15" customHeight="1">
      <c r="A761" s="29">
        <f t="shared" si="72"/>
        <v>29</v>
      </c>
      <c r="B761" s="30">
        <f t="shared" si="71"/>
        <v>749</v>
      </c>
      <c r="C761" s="18">
        <f t="shared" si="73"/>
        <v>0</v>
      </c>
      <c r="D761" s="18">
        <f t="shared" si="74"/>
        <v>0</v>
      </c>
      <c r="E761" s="18">
        <f t="shared" si="75"/>
        <v>0</v>
      </c>
      <c r="F761" s="18">
        <f>SUM($D$12:D761,$E$12:E761)</f>
        <v>211911.37165385147</v>
      </c>
      <c r="G761" s="18">
        <f>SUM($E$12:E761)</f>
        <v>111911.37165385127</v>
      </c>
      <c r="H761" s="31">
        <f t="shared" si="76"/>
        <v>0</v>
      </c>
    </row>
    <row r="762" spans="1:8" ht="15" customHeight="1">
      <c r="A762" s="29">
        <f t="shared" si="72"/>
        <v>29</v>
      </c>
      <c r="B762" s="30">
        <f t="shared" si="71"/>
        <v>750</v>
      </c>
      <c r="C762" s="18">
        <f t="shared" si="73"/>
        <v>0</v>
      </c>
      <c r="D762" s="18">
        <f t="shared" si="74"/>
        <v>0</v>
      </c>
      <c r="E762" s="18">
        <f t="shared" si="75"/>
        <v>0</v>
      </c>
      <c r="F762" s="18">
        <f>SUM($D$12:D762,$E$12:E762)</f>
        <v>211911.37165385147</v>
      </c>
      <c r="G762" s="18">
        <f>SUM($E$12:E762)</f>
        <v>111911.37165385127</v>
      </c>
      <c r="H762" s="31">
        <f t="shared" si="76"/>
        <v>0</v>
      </c>
    </row>
    <row r="763" spans="1:8" ht="15" customHeight="1">
      <c r="A763" s="29">
        <f t="shared" si="72"/>
        <v>29</v>
      </c>
      <c r="B763" s="30">
        <f t="shared" si="71"/>
        <v>751</v>
      </c>
      <c r="C763" s="18">
        <f t="shared" si="73"/>
        <v>0</v>
      </c>
      <c r="D763" s="18">
        <f t="shared" si="74"/>
        <v>0</v>
      </c>
      <c r="E763" s="18">
        <f t="shared" si="75"/>
        <v>0</v>
      </c>
      <c r="F763" s="18">
        <f>SUM($D$12:D763,$E$12:E763)</f>
        <v>211911.37165385147</v>
      </c>
      <c r="G763" s="18">
        <f>SUM($E$12:E763)</f>
        <v>111911.37165385127</v>
      </c>
      <c r="H763" s="31">
        <f t="shared" si="76"/>
        <v>0</v>
      </c>
    </row>
    <row r="764" spans="1:8" ht="15" customHeight="1">
      <c r="A764" s="29">
        <f t="shared" si="72"/>
        <v>29</v>
      </c>
      <c r="B764" s="30">
        <f t="shared" si="71"/>
        <v>752</v>
      </c>
      <c r="C764" s="18">
        <f t="shared" si="73"/>
        <v>0</v>
      </c>
      <c r="D764" s="18">
        <f t="shared" si="74"/>
        <v>0</v>
      </c>
      <c r="E764" s="18">
        <f t="shared" si="75"/>
        <v>0</v>
      </c>
      <c r="F764" s="18">
        <f>SUM($D$12:D764,$E$12:E764)</f>
        <v>211911.37165385147</v>
      </c>
      <c r="G764" s="18">
        <f>SUM($E$12:E764)</f>
        <v>111911.37165385127</v>
      </c>
      <c r="H764" s="31">
        <f t="shared" si="76"/>
        <v>0</v>
      </c>
    </row>
    <row r="765" spans="1:8" ht="15" customHeight="1">
      <c r="A765" s="29">
        <f t="shared" si="72"/>
        <v>29</v>
      </c>
      <c r="B765" s="30">
        <f t="shared" si="71"/>
        <v>753</v>
      </c>
      <c r="C765" s="18">
        <f t="shared" si="73"/>
        <v>0</v>
      </c>
      <c r="D765" s="18">
        <f t="shared" si="74"/>
        <v>0</v>
      </c>
      <c r="E765" s="18">
        <f t="shared" si="75"/>
        <v>0</v>
      </c>
      <c r="F765" s="18">
        <f>SUM($D$12:D765,$E$12:E765)</f>
        <v>211911.37165385147</v>
      </c>
      <c r="G765" s="18">
        <f>SUM($E$12:E765)</f>
        <v>111911.37165385127</v>
      </c>
      <c r="H765" s="31">
        <f t="shared" si="76"/>
        <v>0</v>
      </c>
    </row>
    <row r="766" spans="1:8" ht="15" customHeight="1">
      <c r="A766" s="29">
        <f t="shared" si="72"/>
        <v>29</v>
      </c>
      <c r="B766" s="30">
        <f t="shared" si="71"/>
        <v>754</v>
      </c>
      <c r="C766" s="18">
        <f t="shared" si="73"/>
        <v>0</v>
      </c>
      <c r="D766" s="18">
        <f t="shared" si="74"/>
        <v>0</v>
      </c>
      <c r="E766" s="18">
        <f t="shared" si="75"/>
        <v>0</v>
      </c>
      <c r="F766" s="18">
        <f>SUM($D$12:D766,$E$12:E766)</f>
        <v>211911.37165385147</v>
      </c>
      <c r="G766" s="18">
        <f>SUM($E$12:E766)</f>
        <v>111911.37165385127</v>
      </c>
      <c r="H766" s="31">
        <f t="shared" si="76"/>
        <v>0</v>
      </c>
    </row>
    <row r="767" spans="1:8" ht="15" customHeight="1">
      <c r="A767" s="29">
        <f t="shared" si="72"/>
        <v>30</v>
      </c>
      <c r="B767" s="30">
        <f t="shared" si="71"/>
        <v>755</v>
      </c>
      <c r="C767" s="18">
        <f t="shared" si="73"/>
        <v>0</v>
      </c>
      <c r="D767" s="18">
        <f t="shared" si="74"/>
        <v>0</v>
      </c>
      <c r="E767" s="18">
        <f t="shared" si="75"/>
        <v>0</v>
      </c>
      <c r="F767" s="18">
        <f>SUM($D$12:D767,$E$12:E767)</f>
        <v>211911.37165385147</v>
      </c>
      <c r="G767" s="18">
        <f>SUM($E$12:E767)</f>
        <v>111911.37165385127</v>
      </c>
      <c r="H767" s="31">
        <f t="shared" si="76"/>
        <v>0</v>
      </c>
    </row>
    <row r="768" spans="1:8" ht="15" customHeight="1">
      <c r="A768" s="29">
        <f t="shared" si="72"/>
        <v>30</v>
      </c>
      <c r="B768" s="30">
        <f t="shared" si="71"/>
        <v>756</v>
      </c>
      <c r="C768" s="18">
        <f t="shared" si="73"/>
        <v>0</v>
      </c>
      <c r="D768" s="18">
        <f t="shared" si="74"/>
        <v>0</v>
      </c>
      <c r="E768" s="18">
        <f t="shared" si="75"/>
        <v>0</v>
      </c>
      <c r="F768" s="18">
        <f>SUM($D$12:D768,$E$12:E768)</f>
        <v>211911.37165385147</v>
      </c>
      <c r="G768" s="18">
        <f>SUM($E$12:E768)</f>
        <v>111911.37165385127</v>
      </c>
      <c r="H768" s="31">
        <f t="shared" si="76"/>
        <v>0</v>
      </c>
    </row>
    <row r="769" spans="1:8" ht="15" customHeight="1">
      <c r="A769" s="29">
        <f t="shared" si="72"/>
        <v>30</v>
      </c>
      <c r="B769" s="30">
        <f t="shared" si="71"/>
        <v>757</v>
      </c>
      <c r="C769" s="18">
        <f t="shared" si="73"/>
        <v>0</v>
      </c>
      <c r="D769" s="18">
        <f t="shared" si="74"/>
        <v>0</v>
      </c>
      <c r="E769" s="18">
        <f t="shared" si="75"/>
        <v>0</v>
      </c>
      <c r="F769" s="18">
        <f>SUM($D$12:D769,$E$12:E769)</f>
        <v>211911.37165385147</v>
      </c>
      <c r="G769" s="18">
        <f>SUM($E$12:E769)</f>
        <v>111911.37165385127</v>
      </c>
      <c r="H769" s="31">
        <f t="shared" si="76"/>
        <v>0</v>
      </c>
    </row>
    <row r="770" spans="1:8" ht="15" customHeight="1">
      <c r="A770" s="29">
        <f t="shared" si="72"/>
        <v>30</v>
      </c>
      <c r="B770" s="30">
        <f t="shared" si="71"/>
        <v>758</v>
      </c>
      <c r="C770" s="18">
        <f t="shared" si="73"/>
        <v>0</v>
      </c>
      <c r="D770" s="18">
        <f t="shared" si="74"/>
        <v>0</v>
      </c>
      <c r="E770" s="18">
        <f t="shared" si="75"/>
        <v>0</v>
      </c>
      <c r="F770" s="18">
        <f>SUM($D$12:D770,$E$12:E770)</f>
        <v>211911.37165385147</v>
      </c>
      <c r="G770" s="18">
        <f>SUM($E$12:E770)</f>
        <v>111911.37165385127</v>
      </c>
      <c r="H770" s="31">
        <f t="shared" si="76"/>
        <v>0</v>
      </c>
    </row>
    <row r="771" spans="1:8" ht="15" customHeight="1">
      <c r="A771" s="29">
        <f t="shared" si="72"/>
        <v>30</v>
      </c>
      <c r="B771" s="30">
        <f t="shared" si="71"/>
        <v>759</v>
      </c>
      <c r="C771" s="18">
        <f t="shared" si="73"/>
        <v>0</v>
      </c>
      <c r="D771" s="18">
        <f t="shared" si="74"/>
        <v>0</v>
      </c>
      <c r="E771" s="18">
        <f t="shared" si="75"/>
        <v>0</v>
      </c>
      <c r="F771" s="18">
        <f>SUM($D$12:D771,$E$12:E771)</f>
        <v>211911.37165385147</v>
      </c>
      <c r="G771" s="18">
        <f>SUM($E$12:E771)</f>
        <v>111911.37165385127</v>
      </c>
      <c r="H771" s="31">
        <f t="shared" si="76"/>
        <v>0</v>
      </c>
    </row>
    <row r="772" spans="1:8" ht="15" customHeight="1">
      <c r="A772" s="29">
        <f t="shared" si="72"/>
        <v>30</v>
      </c>
      <c r="B772" s="30">
        <f t="shared" si="71"/>
        <v>760</v>
      </c>
      <c r="C772" s="18">
        <f t="shared" si="73"/>
        <v>0</v>
      </c>
      <c r="D772" s="18">
        <f t="shared" si="74"/>
        <v>0</v>
      </c>
      <c r="E772" s="18">
        <f t="shared" si="75"/>
        <v>0</v>
      </c>
      <c r="F772" s="18">
        <f>SUM($D$12:D772,$E$12:E772)</f>
        <v>211911.37165385147</v>
      </c>
      <c r="G772" s="18">
        <f>SUM($E$12:E772)</f>
        <v>111911.37165385127</v>
      </c>
      <c r="H772" s="31">
        <f t="shared" si="76"/>
        <v>0</v>
      </c>
    </row>
    <row r="773" spans="1:8" ht="15" customHeight="1">
      <c r="A773" s="29">
        <f t="shared" si="72"/>
        <v>30</v>
      </c>
      <c r="B773" s="30">
        <f t="shared" si="71"/>
        <v>761</v>
      </c>
      <c r="C773" s="18">
        <f t="shared" si="73"/>
        <v>0</v>
      </c>
      <c r="D773" s="18">
        <f t="shared" si="74"/>
        <v>0</v>
      </c>
      <c r="E773" s="18">
        <f t="shared" si="75"/>
        <v>0</v>
      </c>
      <c r="F773" s="18">
        <f>SUM($D$12:D773,$E$12:E773)</f>
        <v>211911.37165385147</v>
      </c>
      <c r="G773" s="18">
        <f>SUM($E$12:E773)</f>
        <v>111911.37165385127</v>
      </c>
      <c r="H773" s="31">
        <f t="shared" si="76"/>
        <v>0</v>
      </c>
    </row>
    <row r="774" spans="1:8" ht="15" customHeight="1">
      <c r="A774" s="29">
        <f t="shared" si="72"/>
        <v>30</v>
      </c>
      <c r="B774" s="30">
        <f t="shared" si="71"/>
        <v>762</v>
      </c>
      <c r="C774" s="18">
        <f t="shared" si="73"/>
        <v>0</v>
      </c>
      <c r="D774" s="18">
        <f t="shared" si="74"/>
        <v>0</v>
      </c>
      <c r="E774" s="18">
        <f t="shared" si="75"/>
        <v>0</v>
      </c>
      <c r="F774" s="18">
        <f>SUM($D$12:D774,$E$12:E774)</f>
        <v>211911.37165385147</v>
      </c>
      <c r="G774" s="18">
        <f>SUM($E$12:E774)</f>
        <v>111911.37165385127</v>
      </c>
      <c r="H774" s="31">
        <f t="shared" si="76"/>
        <v>0</v>
      </c>
    </row>
    <row r="775" spans="1:8" ht="15" customHeight="1">
      <c r="A775" s="29">
        <f t="shared" si="72"/>
        <v>30</v>
      </c>
      <c r="B775" s="30">
        <f t="shared" si="71"/>
        <v>763</v>
      </c>
      <c r="C775" s="18">
        <f t="shared" si="73"/>
        <v>0</v>
      </c>
      <c r="D775" s="18">
        <f t="shared" si="74"/>
        <v>0</v>
      </c>
      <c r="E775" s="18">
        <f t="shared" si="75"/>
        <v>0</v>
      </c>
      <c r="F775" s="18">
        <f>SUM($D$12:D775,$E$12:E775)</f>
        <v>211911.37165385147</v>
      </c>
      <c r="G775" s="18">
        <f>SUM($E$12:E775)</f>
        <v>111911.37165385127</v>
      </c>
      <c r="H775" s="31">
        <f t="shared" si="76"/>
        <v>0</v>
      </c>
    </row>
    <row r="776" spans="1:8" ht="15" customHeight="1">
      <c r="A776" s="29">
        <f t="shared" si="72"/>
        <v>30</v>
      </c>
      <c r="B776" s="30">
        <f t="shared" si="71"/>
        <v>764</v>
      </c>
      <c r="C776" s="18">
        <f t="shared" si="73"/>
        <v>0</v>
      </c>
      <c r="D776" s="18">
        <f t="shared" si="74"/>
        <v>0</v>
      </c>
      <c r="E776" s="18">
        <f t="shared" si="75"/>
        <v>0</v>
      </c>
      <c r="F776" s="18">
        <f>SUM($D$12:D776,$E$12:E776)</f>
        <v>211911.37165385147</v>
      </c>
      <c r="G776" s="18">
        <f>SUM($E$12:E776)</f>
        <v>111911.37165385127</v>
      </c>
      <c r="H776" s="31">
        <f t="shared" si="76"/>
        <v>0</v>
      </c>
    </row>
    <row r="777" spans="1:8" ht="15" customHeight="1">
      <c r="A777" s="29">
        <f t="shared" si="72"/>
        <v>30</v>
      </c>
      <c r="B777" s="30">
        <f t="shared" si="71"/>
        <v>765</v>
      </c>
      <c r="C777" s="18">
        <f t="shared" si="73"/>
        <v>0</v>
      </c>
      <c r="D777" s="18">
        <f t="shared" si="74"/>
        <v>0</v>
      </c>
      <c r="E777" s="18">
        <f t="shared" si="75"/>
        <v>0</v>
      </c>
      <c r="F777" s="18">
        <f>SUM($D$12:D777,$E$12:E777)</f>
        <v>211911.37165385147</v>
      </c>
      <c r="G777" s="18">
        <f>SUM($E$12:E777)</f>
        <v>111911.37165385127</v>
      </c>
      <c r="H777" s="31">
        <f t="shared" si="76"/>
        <v>0</v>
      </c>
    </row>
    <row r="778" spans="1:8" ht="15" customHeight="1">
      <c r="A778" s="29">
        <f t="shared" si="72"/>
        <v>30</v>
      </c>
      <c r="B778" s="30">
        <f t="shared" si="71"/>
        <v>766</v>
      </c>
      <c r="C778" s="18">
        <f t="shared" si="73"/>
        <v>0</v>
      </c>
      <c r="D778" s="18">
        <f t="shared" si="74"/>
        <v>0</v>
      </c>
      <c r="E778" s="18">
        <f t="shared" si="75"/>
        <v>0</v>
      </c>
      <c r="F778" s="18">
        <f>SUM($D$12:D778,$E$12:E778)</f>
        <v>211911.37165385147</v>
      </c>
      <c r="G778" s="18">
        <f>SUM($E$12:E778)</f>
        <v>111911.37165385127</v>
      </c>
      <c r="H778" s="31">
        <f t="shared" si="76"/>
        <v>0</v>
      </c>
    </row>
    <row r="779" spans="1:8" ht="15" customHeight="1">
      <c r="A779" s="29">
        <f t="shared" si="72"/>
        <v>30</v>
      </c>
      <c r="B779" s="30">
        <f t="shared" si="71"/>
        <v>767</v>
      </c>
      <c r="C779" s="18">
        <f t="shared" si="73"/>
        <v>0</v>
      </c>
      <c r="D779" s="18">
        <f t="shared" si="74"/>
        <v>0</v>
      </c>
      <c r="E779" s="18">
        <f t="shared" si="75"/>
        <v>0</v>
      </c>
      <c r="F779" s="18">
        <f>SUM($D$12:D779,$E$12:E779)</f>
        <v>211911.37165385147</v>
      </c>
      <c r="G779" s="18">
        <f>SUM($E$12:E779)</f>
        <v>111911.37165385127</v>
      </c>
      <c r="H779" s="31">
        <f t="shared" si="76"/>
        <v>0</v>
      </c>
    </row>
    <row r="780" spans="1:8" ht="15" customHeight="1">
      <c r="A780" s="29">
        <f t="shared" si="72"/>
        <v>30</v>
      </c>
      <c r="B780" s="30">
        <f t="shared" si="71"/>
        <v>768</v>
      </c>
      <c r="C780" s="18">
        <f t="shared" si="73"/>
        <v>0</v>
      </c>
      <c r="D780" s="18">
        <f t="shared" si="74"/>
        <v>0</v>
      </c>
      <c r="E780" s="18">
        <f t="shared" si="75"/>
        <v>0</v>
      </c>
      <c r="F780" s="18">
        <f>SUM($D$12:D780,$E$12:E780)</f>
        <v>211911.37165385147</v>
      </c>
      <c r="G780" s="18">
        <f>SUM($E$12:E780)</f>
        <v>111911.37165385127</v>
      </c>
      <c r="H780" s="31">
        <f t="shared" si="76"/>
        <v>0</v>
      </c>
    </row>
    <row r="781" spans="1:8" ht="15" customHeight="1">
      <c r="A781" s="29">
        <f t="shared" si="72"/>
        <v>30</v>
      </c>
      <c r="B781" s="30">
        <f t="shared" si="71"/>
        <v>769</v>
      </c>
      <c r="C781" s="18">
        <f t="shared" si="73"/>
        <v>0</v>
      </c>
      <c r="D781" s="18">
        <f t="shared" si="74"/>
        <v>0</v>
      </c>
      <c r="E781" s="18">
        <f t="shared" si="75"/>
        <v>0</v>
      </c>
      <c r="F781" s="18">
        <f>SUM($D$12:D781,$E$12:E781)</f>
        <v>211911.37165385147</v>
      </c>
      <c r="G781" s="18">
        <f>SUM($E$12:E781)</f>
        <v>111911.37165385127</v>
      </c>
      <c r="H781" s="31">
        <f t="shared" si="76"/>
        <v>0</v>
      </c>
    </row>
    <row r="782" spans="1:8" ht="15" customHeight="1">
      <c r="A782" s="29">
        <f t="shared" si="72"/>
        <v>30</v>
      </c>
      <c r="B782" s="30">
        <f t="shared" si="71"/>
        <v>770</v>
      </c>
      <c r="C782" s="18">
        <f t="shared" si="73"/>
        <v>0</v>
      </c>
      <c r="D782" s="18">
        <f t="shared" si="74"/>
        <v>0</v>
      </c>
      <c r="E782" s="18">
        <f t="shared" si="75"/>
        <v>0</v>
      </c>
      <c r="F782" s="18">
        <f>SUM($D$12:D782,$E$12:E782)</f>
        <v>211911.37165385147</v>
      </c>
      <c r="G782" s="18">
        <f>SUM($E$12:E782)</f>
        <v>111911.37165385127</v>
      </c>
      <c r="H782" s="31">
        <f t="shared" si="76"/>
        <v>0</v>
      </c>
    </row>
    <row r="783" spans="1:8" ht="15" customHeight="1">
      <c r="A783" s="29">
        <f t="shared" si="72"/>
        <v>30</v>
      </c>
      <c r="B783" s="30">
        <f t="shared" si="71"/>
        <v>771</v>
      </c>
      <c r="C783" s="18">
        <f t="shared" si="73"/>
        <v>0</v>
      </c>
      <c r="D783" s="18">
        <f t="shared" si="74"/>
        <v>0</v>
      </c>
      <c r="E783" s="18">
        <f t="shared" si="75"/>
        <v>0</v>
      </c>
      <c r="F783" s="18">
        <f>SUM($D$12:D783,$E$12:E783)</f>
        <v>211911.37165385147</v>
      </c>
      <c r="G783" s="18">
        <f>SUM($E$12:E783)</f>
        <v>111911.37165385127</v>
      </c>
      <c r="H783" s="31">
        <f t="shared" si="76"/>
        <v>0</v>
      </c>
    </row>
    <row r="784" spans="1:8" ht="15" customHeight="1">
      <c r="A784" s="29">
        <f t="shared" si="72"/>
        <v>30</v>
      </c>
      <c r="B784" s="30">
        <f t="shared" si="71"/>
        <v>772</v>
      </c>
      <c r="C784" s="18">
        <f t="shared" si="73"/>
        <v>0</v>
      </c>
      <c r="D784" s="18">
        <f t="shared" si="74"/>
        <v>0</v>
      </c>
      <c r="E784" s="18">
        <f t="shared" si="75"/>
        <v>0</v>
      </c>
      <c r="F784" s="18">
        <f>SUM($D$12:D784,$E$12:E784)</f>
        <v>211911.37165385147</v>
      </c>
      <c r="G784" s="18">
        <f>SUM($E$12:E784)</f>
        <v>111911.37165385127</v>
      </c>
      <c r="H784" s="31">
        <f t="shared" si="76"/>
        <v>0</v>
      </c>
    </row>
    <row r="785" spans="1:8" ht="15" customHeight="1">
      <c r="A785" s="29">
        <f t="shared" si="72"/>
        <v>30</v>
      </c>
      <c r="B785" s="30">
        <f t="shared" si="71"/>
        <v>773</v>
      </c>
      <c r="C785" s="18">
        <f t="shared" si="73"/>
        <v>0</v>
      </c>
      <c r="D785" s="18">
        <f t="shared" si="74"/>
        <v>0</v>
      </c>
      <c r="E785" s="18">
        <f t="shared" si="75"/>
        <v>0</v>
      </c>
      <c r="F785" s="18">
        <f>SUM($D$12:D785,$E$12:E785)</f>
        <v>211911.37165385147</v>
      </c>
      <c r="G785" s="18">
        <f>SUM($E$12:E785)</f>
        <v>111911.37165385127</v>
      </c>
      <c r="H785" s="31">
        <f t="shared" si="76"/>
        <v>0</v>
      </c>
    </row>
    <row r="786" spans="1:8" ht="15" customHeight="1">
      <c r="A786" s="29">
        <f t="shared" si="72"/>
        <v>30</v>
      </c>
      <c r="B786" s="30">
        <f t="shared" si="71"/>
        <v>774</v>
      </c>
      <c r="C786" s="18">
        <f t="shared" si="73"/>
        <v>0</v>
      </c>
      <c r="D786" s="18">
        <f t="shared" si="74"/>
        <v>0</v>
      </c>
      <c r="E786" s="18">
        <f t="shared" si="75"/>
        <v>0</v>
      </c>
      <c r="F786" s="18">
        <f>SUM($D$12:D786,$E$12:E786)</f>
        <v>211911.37165385147</v>
      </c>
      <c r="G786" s="18">
        <f>SUM($E$12:E786)</f>
        <v>111911.37165385127</v>
      </c>
      <c r="H786" s="31">
        <f t="shared" si="76"/>
        <v>0</v>
      </c>
    </row>
    <row r="787" spans="1:8" ht="15" customHeight="1">
      <c r="A787" s="29">
        <f t="shared" si="72"/>
        <v>30</v>
      </c>
      <c r="B787" s="30">
        <f t="shared" si="71"/>
        <v>775</v>
      </c>
      <c r="C787" s="18">
        <f t="shared" si="73"/>
        <v>0</v>
      </c>
      <c r="D787" s="18">
        <f t="shared" si="74"/>
        <v>0</v>
      </c>
      <c r="E787" s="18">
        <f t="shared" si="75"/>
        <v>0</v>
      </c>
      <c r="F787" s="18">
        <f>SUM($D$12:D787,$E$12:E787)</f>
        <v>211911.37165385147</v>
      </c>
      <c r="G787" s="18">
        <f>SUM($E$12:E787)</f>
        <v>111911.37165385127</v>
      </c>
      <c r="H787" s="31">
        <f t="shared" si="76"/>
        <v>0</v>
      </c>
    </row>
    <row r="788" spans="1:8" ht="15" customHeight="1">
      <c r="A788" s="29">
        <f t="shared" si="72"/>
        <v>30</v>
      </c>
      <c r="B788" s="30">
        <f t="shared" si="71"/>
        <v>776</v>
      </c>
      <c r="C788" s="18">
        <f t="shared" si="73"/>
        <v>0</v>
      </c>
      <c r="D788" s="18">
        <f t="shared" si="74"/>
        <v>0</v>
      </c>
      <c r="E788" s="18">
        <f t="shared" si="75"/>
        <v>0</v>
      </c>
      <c r="F788" s="18">
        <f>SUM($D$12:D788,$E$12:E788)</f>
        <v>211911.37165385147</v>
      </c>
      <c r="G788" s="18">
        <f>SUM($E$12:E788)</f>
        <v>111911.37165385127</v>
      </c>
      <c r="H788" s="31">
        <f t="shared" si="76"/>
        <v>0</v>
      </c>
    </row>
    <row r="789" spans="1:8" ht="15" customHeight="1">
      <c r="A789" s="29">
        <f t="shared" si="72"/>
        <v>30</v>
      </c>
      <c r="B789" s="30">
        <f t="shared" si="71"/>
        <v>777</v>
      </c>
      <c r="C789" s="18">
        <f t="shared" si="73"/>
        <v>0</v>
      </c>
      <c r="D789" s="18">
        <f t="shared" si="74"/>
        <v>0</v>
      </c>
      <c r="E789" s="18">
        <f t="shared" si="75"/>
        <v>0</v>
      </c>
      <c r="F789" s="18">
        <f>SUM($D$12:D789,$E$12:E789)</f>
        <v>211911.37165385147</v>
      </c>
      <c r="G789" s="18">
        <f>SUM($E$12:E789)</f>
        <v>111911.37165385127</v>
      </c>
      <c r="H789" s="31">
        <f t="shared" si="76"/>
        <v>0</v>
      </c>
    </row>
    <row r="790" spans="1:8" ht="15" customHeight="1">
      <c r="A790" s="29">
        <f t="shared" si="72"/>
        <v>30</v>
      </c>
      <c r="B790" s="30">
        <f t="shared" si="71"/>
        <v>778</v>
      </c>
      <c r="C790" s="18">
        <f t="shared" si="73"/>
        <v>0</v>
      </c>
      <c r="D790" s="18">
        <f t="shared" si="74"/>
        <v>0</v>
      </c>
      <c r="E790" s="18">
        <f t="shared" si="75"/>
        <v>0</v>
      </c>
      <c r="F790" s="18">
        <f>SUM($D$12:D790,$E$12:E790)</f>
        <v>211911.37165385147</v>
      </c>
      <c r="G790" s="18">
        <f>SUM($E$12:E790)</f>
        <v>111911.37165385127</v>
      </c>
      <c r="H790" s="31">
        <f t="shared" si="76"/>
        <v>0</v>
      </c>
    </row>
    <row r="791" spans="1:8" ht="15" customHeight="1">
      <c r="A791" s="29">
        <f t="shared" si="72"/>
        <v>30</v>
      </c>
      <c r="B791" s="30">
        <f>B790+1</f>
        <v>779</v>
      </c>
      <c r="C791" s="18">
        <f t="shared" si="73"/>
        <v>0</v>
      </c>
      <c r="D791" s="18">
        <f t="shared" si="74"/>
        <v>0</v>
      </c>
      <c r="E791" s="18">
        <f t="shared" si="75"/>
        <v>0</v>
      </c>
      <c r="F791" s="18">
        <f>SUM($D$12:D791,$E$12:E791)</f>
        <v>211911.37165385147</v>
      </c>
      <c r="G791" s="18">
        <f>SUM($E$12:E791)</f>
        <v>111911.37165385127</v>
      </c>
      <c r="H791" s="31">
        <f t="shared" si="76"/>
        <v>0</v>
      </c>
    </row>
    <row r="792" spans="1:8" ht="15" customHeight="1">
      <c r="A792" s="40">
        <f t="shared" si="72"/>
        <v>30</v>
      </c>
      <c r="B792" s="106">
        <f>B791+1</f>
        <v>780</v>
      </c>
      <c r="C792" s="34">
        <f t="shared" si="73"/>
        <v>0</v>
      </c>
      <c r="D792" s="34">
        <f t="shared" si="74"/>
        <v>0</v>
      </c>
      <c r="E792" s="34">
        <f t="shared" si="75"/>
        <v>0</v>
      </c>
      <c r="F792" s="34">
        <f>SUM($D$12:D792,$E$12:E792)</f>
        <v>211911.37165385147</v>
      </c>
      <c r="G792" s="34">
        <f>SUM($E$12:E792)</f>
        <v>111911.37165385127</v>
      </c>
      <c r="H792" s="35">
        <f t="shared" si="76"/>
        <v>0</v>
      </c>
    </row>
    <row r="793" spans="1:8" ht="15" customHeight="1">
      <c r="A793" s="29"/>
      <c r="B793" s="30"/>
      <c r="C793" s="18"/>
      <c r="D793" s="18"/>
      <c r="E793" s="18"/>
      <c r="F793" s="18"/>
      <c r="G793" s="18"/>
      <c r="H793" s="18"/>
    </row>
    <row r="794" spans="1:8" ht="15" customHeight="1">
      <c r="A794" s="29"/>
      <c r="B794" s="30"/>
      <c r="C794" s="18"/>
      <c r="D794" s="18"/>
      <c r="E794" s="18"/>
      <c r="F794" s="18"/>
      <c r="G794" s="18"/>
      <c r="H794" s="18"/>
    </row>
    <row r="795" spans="1:8" ht="15" customHeight="1">
      <c r="A795" s="29"/>
      <c r="B795" s="30"/>
      <c r="C795" s="18"/>
      <c r="D795" s="18"/>
      <c r="E795" s="18"/>
      <c r="F795" s="18"/>
      <c r="G795" s="18"/>
      <c r="H795" s="18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 topLeftCell="A1">
      <pane ySplit="12" topLeftCell="BM13" activePane="bottomLeft" state="frozen"/>
      <selection pane="topLeft" activeCell="A1" sqref="A1"/>
      <selection pane="bottomLeft" activeCell="H3" sqref="H3"/>
    </sheetView>
  </sheetViews>
  <sheetFormatPr defaultColWidth="9.33203125" defaultRowHeight="15" customHeight="1"/>
  <cols>
    <col min="1" max="1" width="10.83203125" style="11" customWidth="1"/>
    <col min="2" max="7" width="14.83203125" style="11" customWidth="1"/>
    <col min="8" max="8" width="12.66015625" style="36" customWidth="1"/>
    <col min="9" max="16384" width="9.33203125" style="23" customWidth="1"/>
  </cols>
  <sheetData>
    <row r="1" spans="1:9" s="2" customFormat="1" ht="19.5" customHeight="1">
      <c r="A1" s="1" t="s">
        <v>0</v>
      </c>
      <c r="B1" s="6"/>
      <c r="C1" s="6"/>
      <c r="D1" s="6"/>
      <c r="E1" s="6"/>
      <c r="F1" s="6"/>
      <c r="G1" s="6"/>
      <c r="H1" s="7"/>
      <c r="I1" s="20"/>
    </row>
    <row r="2" spans="1:7" ht="15" customHeight="1">
      <c r="A2" s="7"/>
      <c r="B2" s="84" t="s">
        <v>95</v>
      </c>
      <c r="C2" s="6"/>
      <c r="D2" s="8"/>
      <c r="E2" s="6"/>
      <c r="G2" s="9"/>
    </row>
    <row r="3" spans="1:8" ht="15" customHeight="1">
      <c r="A3" s="6"/>
      <c r="B3" s="10" t="s">
        <v>2</v>
      </c>
      <c r="D3" s="18">
        <f>'Home Loan Worksheet'!E3</f>
        <v>100000</v>
      </c>
      <c r="E3" s="23"/>
      <c r="F3" s="82" t="s">
        <v>39</v>
      </c>
      <c r="G3" s="12"/>
      <c r="H3" s="37"/>
    </row>
    <row r="4" spans="1:7" ht="15" customHeight="1">
      <c r="A4" s="6"/>
      <c r="B4" s="13" t="s">
        <v>3</v>
      </c>
      <c r="D4" s="39">
        <f>'Home Loan Worksheet'!E4</f>
        <v>0.07</v>
      </c>
      <c r="E4" s="23"/>
      <c r="F4" s="83" t="s">
        <v>35</v>
      </c>
      <c r="G4" s="6"/>
    </row>
    <row r="5" spans="1:7" ht="15" customHeight="1">
      <c r="A5" s="6"/>
      <c r="B5" s="13" t="s">
        <v>96</v>
      </c>
      <c r="D5" s="30">
        <f>'Home Loan Worksheet'!E5</f>
        <v>25</v>
      </c>
      <c r="E5" s="23"/>
      <c r="F5" s="84" t="s">
        <v>36</v>
      </c>
      <c r="G5" s="6"/>
    </row>
    <row r="6" spans="1:7" ht="15" customHeight="1">
      <c r="A6" s="6"/>
      <c r="B6" s="13" t="s">
        <v>4</v>
      </c>
      <c r="D6" s="30">
        <f>'Home Loan Worksheet'!E6</f>
        <v>650</v>
      </c>
      <c r="E6" s="23"/>
      <c r="F6" s="85" t="s">
        <v>37</v>
      </c>
      <c r="G6" s="6"/>
    </row>
    <row r="7" spans="1:7" ht="15" customHeight="1">
      <c r="A7" s="6"/>
      <c r="B7" s="13" t="s">
        <v>5</v>
      </c>
      <c r="D7" s="16">
        <f>'Home Loan Worksheet'!E7</f>
        <v>326.01749485206614</v>
      </c>
      <c r="E7" s="23"/>
      <c r="F7" s="84" t="s">
        <v>38</v>
      </c>
      <c r="G7" s="6"/>
    </row>
    <row r="8" spans="1:7" ht="15" customHeight="1">
      <c r="A8" s="6"/>
      <c r="B8" s="13" t="s">
        <v>6</v>
      </c>
      <c r="D8" s="16">
        <f>'Home Loan Worksheet'!E8</f>
        <v>326.01749485206614</v>
      </c>
      <c r="E8" s="14"/>
      <c r="G8" s="17"/>
    </row>
    <row r="9" spans="1:7" ht="15" customHeight="1">
      <c r="A9" s="7" t="s">
        <v>1</v>
      </c>
      <c r="B9" s="13" t="s">
        <v>101</v>
      </c>
      <c r="C9" s="6"/>
      <c r="D9" s="18">
        <f>'Home Loan Worksheet'!E9</f>
        <v>111911.37165385127</v>
      </c>
      <c r="E9" s="6"/>
      <c r="F9" s="6"/>
      <c r="G9" s="6"/>
    </row>
    <row r="10" spans="1:7" ht="15" customHeight="1">
      <c r="A10" s="7"/>
      <c r="D10" s="16"/>
      <c r="E10" s="17"/>
      <c r="F10" s="14"/>
      <c r="G10" s="17"/>
    </row>
    <row r="11" spans="1:8" ht="15" customHeight="1">
      <c r="A11" s="24" t="s">
        <v>8</v>
      </c>
      <c r="B11" s="25" t="s">
        <v>40</v>
      </c>
      <c r="C11" s="25" t="s">
        <v>10</v>
      </c>
      <c r="D11" s="25" t="s">
        <v>11</v>
      </c>
      <c r="E11" s="25" t="s">
        <v>13</v>
      </c>
      <c r="F11" s="27" t="s">
        <v>15</v>
      </c>
      <c r="G11" s="28" t="s">
        <v>43</v>
      </c>
      <c r="H11" s="38"/>
    </row>
    <row r="12" spans="1:8" ht="15" customHeight="1">
      <c r="A12" s="41"/>
      <c r="B12" s="42" t="s">
        <v>41</v>
      </c>
      <c r="C12" s="42" t="s">
        <v>42</v>
      </c>
      <c r="D12" s="42" t="s">
        <v>42</v>
      </c>
      <c r="E12" s="42" t="s">
        <v>14</v>
      </c>
      <c r="F12" s="42" t="s">
        <v>16</v>
      </c>
      <c r="G12" s="43" t="s">
        <v>44</v>
      </c>
      <c r="H12" s="22"/>
    </row>
    <row r="13" spans="1:7" ht="15" customHeight="1">
      <c r="A13" s="29">
        <v>1</v>
      </c>
      <c r="B13" s="18">
        <f>'Home Loan Worksheet'!C13</f>
        <v>100000</v>
      </c>
      <c r="C13" s="18">
        <f>SUM('Home Loan Worksheet'!D13:D38)</f>
        <v>1527.230228262229</v>
      </c>
      <c r="D13" s="18">
        <f>SUM('Home Loan Worksheet'!E13:E38)</f>
        <v>6949.224637891492</v>
      </c>
      <c r="E13" s="18">
        <f>'Home Loan Worksheet'!F38</f>
        <v>8476.454866153721</v>
      </c>
      <c r="F13" s="18">
        <f>'Home Loan Worksheet'!G38</f>
        <v>6949.224637891492</v>
      </c>
      <c r="G13" s="31">
        <f>'Home Loan Worksheet'!H38</f>
        <v>98472.76977173777</v>
      </c>
    </row>
    <row r="14" spans="1:7" ht="15" customHeight="1">
      <c r="A14" s="29">
        <f>A13+1</f>
        <v>2</v>
      </c>
      <c r="B14" s="18">
        <f>'Home Loan Worksheet'!C39</f>
        <v>98472.76977173777</v>
      </c>
      <c r="C14" s="18">
        <f>SUM('Home Loan Worksheet'!D39:D64)</f>
        <v>1637.8128513081897</v>
      </c>
      <c r="D14" s="18">
        <f>SUM('Home Loan Worksheet'!E39:E64)</f>
        <v>6838.642014845531</v>
      </c>
      <c r="E14" s="18">
        <f>'Home Loan Worksheet'!F64</f>
        <v>16952.90973230744</v>
      </c>
      <c r="F14" s="18">
        <f>'Home Loan Worksheet'!G64</f>
        <v>13787.866652737022</v>
      </c>
      <c r="G14" s="31">
        <f>'Home Loan Worksheet'!H64</f>
        <v>96834.95692042963</v>
      </c>
    </row>
    <row r="15" spans="1:7" ht="15" customHeight="1">
      <c r="A15" s="29">
        <f aca="true" t="shared" si="0" ref="A15:A42">A14+1</f>
        <v>3</v>
      </c>
      <c r="B15" s="18">
        <f>'Home Loan Worksheet'!C65</f>
        <v>96834.95692042963</v>
      </c>
      <c r="C15" s="18">
        <f>SUM('Home Loan Worksheet'!D65:D90)</f>
        <v>1756.4024639313802</v>
      </c>
      <c r="D15" s="18">
        <f>SUM('Home Loan Worksheet'!E65:E90)</f>
        <v>6720.052402222338</v>
      </c>
      <c r="E15" s="18">
        <f>'Home Loan Worksheet'!F90</f>
        <v>25429.364598461158</v>
      </c>
      <c r="F15" s="18">
        <f>'Home Loan Worksheet'!G90</f>
        <v>20507.91905495936</v>
      </c>
      <c r="G15" s="31">
        <f>'Home Loan Worksheet'!H90</f>
        <v>95078.55445649826</v>
      </c>
    </row>
    <row r="16" spans="1:7" ht="15" customHeight="1">
      <c r="A16" s="29">
        <f t="shared" si="0"/>
        <v>4</v>
      </c>
      <c r="B16" s="18">
        <f>'Home Loan Worksheet'!C91</f>
        <v>95078.55445649826</v>
      </c>
      <c r="C16" s="18">
        <f>SUM('Home Loan Worksheet'!D91:D116)</f>
        <v>1883.5788306583036</v>
      </c>
      <c r="D16" s="18">
        <f>SUM('Home Loan Worksheet'!E91:E116)</f>
        <v>6592.8760354954165</v>
      </c>
      <c r="E16" s="18">
        <f>'Home Loan Worksheet'!F116</f>
        <v>33905.81946461488</v>
      </c>
      <c r="F16" s="18">
        <f>'Home Loan Worksheet'!G116</f>
        <v>27100.79509045477</v>
      </c>
      <c r="G16" s="31">
        <f>'Home Loan Worksheet'!H116</f>
        <v>93194.97562583999</v>
      </c>
    </row>
    <row r="17" spans="1:7" ht="15" customHeight="1">
      <c r="A17" s="29">
        <f t="shared" si="0"/>
        <v>5</v>
      </c>
      <c r="B17" s="18">
        <f>'Home Loan Worksheet'!C117</f>
        <v>93194.97562583999</v>
      </c>
      <c r="C17" s="18">
        <f>SUM('Home Loan Worksheet'!D117:D142)</f>
        <v>2019.9636952016438</v>
      </c>
      <c r="D17" s="18">
        <f>SUM('Home Loan Worksheet'!E117:E142)</f>
        <v>6456.491170952075</v>
      </c>
      <c r="E17" s="18">
        <f>'Home Loan Worksheet'!F142</f>
        <v>42382.27433076858</v>
      </c>
      <c r="F17" s="18">
        <f>'Home Loan Worksheet'!G142</f>
        <v>33557.28626140685</v>
      </c>
      <c r="G17" s="31">
        <f>'Home Loan Worksheet'!H142</f>
        <v>91175.01193063836</v>
      </c>
    </row>
    <row r="18" spans="1:7" ht="15" customHeight="1">
      <c r="A18" s="29">
        <f t="shared" si="0"/>
        <v>6</v>
      </c>
      <c r="B18" s="18">
        <f>'Home Loan Worksheet'!C143</f>
        <v>91175.01193063836</v>
      </c>
      <c r="C18" s="18">
        <f>SUM('Home Loan Worksheet'!D143:D168)</f>
        <v>2166.2238200599486</v>
      </c>
      <c r="D18" s="18">
        <f>SUM('Home Loan Worksheet'!E143:E168)</f>
        <v>6310.2310460937715</v>
      </c>
      <c r="E18" s="18">
        <f>'Home Loan Worksheet'!F168</f>
        <v>50858.7291969223</v>
      </c>
      <c r="F18" s="18">
        <f>'Home Loan Worksheet'!G168</f>
        <v>39867.51730750062</v>
      </c>
      <c r="G18" s="31">
        <f>'Home Loan Worksheet'!H168</f>
        <v>89008.78811057839</v>
      </c>
    </row>
    <row r="19" spans="1:7" ht="15" customHeight="1">
      <c r="A19" s="29">
        <f t="shared" si="0"/>
        <v>7</v>
      </c>
      <c r="B19" s="18">
        <f>'Home Loan Worksheet'!C169</f>
        <v>89008.78811057839</v>
      </c>
      <c r="C19" s="18">
        <f>SUM('Home Loan Worksheet'!D169:D194)</f>
        <v>2323.0742462065323</v>
      </c>
      <c r="D19" s="18">
        <f>SUM('Home Loan Worksheet'!E169:E194)</f>
        <v>6153.380619947186</v>
      </c>
      <c r="E19" s="18">
        <f>'Home Loan Worksheet'!F194</f>
        <v>59335.184063076034</v>
      </c>
      <c r="F19" s="18">
        <f>'Home Loan Worksheet'!G194</f>
        <v>46020.89792744781</v>
      </c>
      <c r="G19" s="31">
        <f>'Home Loan Worksheet'!H194</f>
        <v>86685.71386437185</v>
      </c>
    </row>
    <row r="20" spans="1:7" ht="15" customHeight="1">
      <c r="A20" s="29">
        <f t="shared" si="0"/>
        <v>8</v>
      </c>
      <c r="B20" s="18">
        <f>'Home Loan Worksheet'!C195</f>
        <v>86685.71386437185</v>
      </c>
      <c r="C20" s="18">
        <f>SUM('Home Loan Worksheet'!D195:D220)</f>
        <v>2491.2817888036584</v>
      </c>
      <c r="D20" s="18">
        <f>SUM('Home Loan Worksheet'!E195:E220)</f>
        <v>5985.17307735006</v>
      </c>
      <c r="E20" s="18">
        <f>'Home Loan Worksheet'!F220</f>
        <v>67811.63892922972</v>
      </c>
      <c r="F20" s="18">
        <f>'Home Loan Worksheet'!G220</f>
        <v>52006.07100479786</v>
      </c>
      <c r="G20" s="31">
        <f>'Home Loan Worksheet'!H220</f>
        <v>84194.43207556823</v>
      </c>
    </row>
    <row r="21" spans="1:7" ht="15" customHeight="1">
      <c r="A21" s="29">
        <f t="shared" si="0"/>
        <v>9</v>
      </c>
      <c r="B21" s="18">
        <f>'Home Loan Worksheet'!C221</f>
        <v>84194.43207556823</v>
      </c>
      <c r="C21" s="18">
        <f>SUM('Home Loan Worksheet'!D221:D246)</f>
        <v>2671.668786031977</v>
      </c>
      <c r="D21" s="18">
        <f>SUM('Home Loan Worksheet'!E221:E246)</f>
        <v>5804.786080121741</v>
      </c>
      <c r="E21" s="18">
        <f>'Home Loan Worksheet'!F246</f>
        <v>76288.09379538345</v>
      </c>
      <c r="F21" s="18">
        <f>'Home Loan Worksheet'!G246</f>
        <v>57810.857084919604</v>
      </c>
      <c r="G21" s="31">
        <f>'Home Loan Worksheet'!H246</f>
        <v>81522.76328953626</v>
      </c>
    </row>
    <row r="22" spans="1:7" ht="15" customHeight="1">
      <c r="A22" s="29">
        <f t="shared" si="0"/>
        <v>10</v>
      </c>
      <c r="B22" s="18">
        <f>'Home Loan Worksheet'!C247</f>
        <v>81522.76328953626</v>
      </c>
      <c r="C22" s="18">
        <f>SUM('Home Loan Worksheet'!D247:D272)</f>
        <v>2865.1171193625764</v>
      </c>
      <c r="D22" s="18">
        <f>SUM('Home Loan Worksheet'!E247:E272)</f>
        <v>5611.337746791143</v>
      </c>
      <c r="E22" s="18">
        <f>'Home Loan Worksheet'!F272</f>
        <v>84764.54866153718</v>
      </c>
      <c r="F22" s="18">
        <f>'Home Loan Worksheet'!G272</f>
        <v>63422.19483171075</v>
      </c>
      <c r="G22" s="31">
        <f>'Home Loan Worksheet'!H272</f>
        <v>78657.64617017366</v>
      </c>
    </row>
    <row r="23" spans="1:7" ht="15" customHeight="1">
      <c r="A23" s="29">
        <f t="shared" si="0"/>
        <v>11</v>
      </c>
      <c r="B23" s="18">
        <f>'Home Loan Worksheet'!C273</f>
        <v>78657.64617017366</v>
      </c>
      <c r="C23" s="18">
        <f>SUM('Home Loan Worksheet'!D273:D298)</f>
        <v>3072.5725249260936</v>
      </c>
      <c r="D23" s="18">
        <f>SUM('Home Loan Worksheet'!E273:E298)</f>
        <v>5403.882341227627</v>
      </c>
      <c r="E23" s="18">
        <f>'Home Loan Worksheet'!F298</f>
        <v>93241.00352769083</v>
      </c>
      <c r="F23" s="18">
        <f>'Home Loan Worksheet'!G298</f>
        <v>68826.07717293837</v>
      </c>
      <c r="G23" s="31">
        <f>'Home Loan Worksheet'!H298</f>
        <v>75585.07364524758</v>
      </c>
    </row>
    <row r="24" spans="1:7" ht="15" customHeight="1">
      <c r="A24" s="29">
        <f t="shared" si="0"/>
        <v>12</v>
      </c>
      <c r="B24" s="18">
        <f>'Home Loan Worksheet'!C299</f>
        <v>75585.07364524758</v>
      </c>
      <c r="C24" s="18">
        <f>SUM('Home Loan Worksheet'!D299:D324)</f>
        <v>3295.049217056456</v>
      </c>
      <c r="D24" s="18">
        <f>SUM('Home Loan Worksheet'!E299:E324)</f>
        <v>5181.4056490972625</v>
      </c>
      <c r="E24" s="18">
        <f>'Home Loan Worksheet'!F324</f>
        <v>101717.45839384457</v>
      </c>
      <c r="F24" s="18">
        <f>'Home Loan Worksheet'!G324</f>
        <v>74007.48282203563</v>
      </c>
      <c r="G24" s="31">
        <f>'Home Loan Worksheet'!H324</f>
        <v>72290.02442819113</v>
      </c>
    </row>
    <row r="25" spans="1:7" ht="15" customHeight="1">
      <c r="A25" s="29">
        <f t="shared" si="0"/>
        <v>13</v>
      </c>
      <c r="B25" s="18">
        <f>'Home Loan Worksheet'!C325</f>
        <v>72290.02442819113</v>
      </c>
      <c r="C25" s="18">
        <f>SUM('Home Loan Worksheet'!D325:D350)</f>
        <v>3533.634846612949</v>
      </c>
      <c r="D25" s="18">
        <f>SUM('Home Loan Worksheet'!E325:E350)</f>
        <v>4942.820019540772</v>
      </c>
      <c r="E25" s="18">
        <f>'Home Loan Worksheet'!F350</f>
        <v>110193.91325999828</v>
      </c>
      <c r="F25" s="18">
        <f>'Home Loan Worksheet'!G350</f>
        <v>78950.30284157641</v>
      </c>
      <c r="G25" s="31">
        <f>'Home Loan Worksheet'!H350</f>
        <v>68756.38958157816</v>
      </c>
    </row>
    <row r="26" spans="1:7" ht="15" customHeight="1">
      <c r="A26" s="29">
        <f t="shared" si="0"/>
        <v>14</v>
      </c>
      <c r="B26" s="18">
        <f>'Home Loan Worksheet'!C351</f>
        <v>68756.38958157816</v>
      </c>
      <c r="C26" s="18">
        <f>SUM('Home Loan Worksheet'!D351:D376)</f>
        <v>3789.4958183209956</v>
      </c>
      <c r="D26" s="18">
        <f>SUM('Home Loan Worksheet'!E351:E376)</f>
        <v>4686.959047832724</v>
      </c>
      <c r="E26" s="18">
        <f>'Home Loan Worksheet'!F376</f>
        <v>118670.36812615203</v>
      </c>
      <c r="F26" s="18">
        <f>'Home Loan Worksheet'!G376</f>
        <v>83637.26188940914</v>
      </c>
      <c r="G26" s="31">
        <f>'Home Loan Worksheet'!H376</f>
        <v>64966.893763257176</v>
      </c>
    </row>
    <row r="27" spans="1:7" ht="15" customHeight="1">
      <c r="A27" s="29">
        <f t="shared" si="0"/>
        <v>15</v>
      </c>
      <c r="B27" s="18">
        <f>'Home Loan Worksheet'!C377</f>
        <v>64966.893763257176</v>
      </c>
      <c r="C27" s="18">
        <f>SUM('Home Loan Worksheet'!D377:D402)</f>
        <v>4063.882993127286</v>
      </c>
      <c r="D27" s="18">
        <f>SUM('Home Loan Worksheet'!E377:E402)</f>
        <v>4412.571873026433</v>
      </c>
      <c r="E27" s="18">
        <f>'Home Loan Worksheet'!F402</f>
        <v>127146.82299230572</v>
      </c>
      <c r="F27" s="18">
        <f>'Home Loan Worksheet'!G402</f>
        <v>88049.83376243556</v>
      </c>
      <c r="G27" s="31">
        <f>'Home Loan Worksheet'!H402</f>
        <v>60903.01077012989</v>
      </c>
    </row>
    <row r="28" spans="1:7" ht="15" customHeight="1">
      <c r="A28" s="29">
        <f t="shared" si="0"/>
        <v>16</v>
      </c>
      <c r="B28" s="18">
        <f>'Home Loan Worksheet'!C403</f>
        <v>60903.01077012989</v>
      </c>
      <c r="C28" s="18">
        <f>SUM('Home Loan Worksheet'!D403:D428)</f>
        <v>4358.137803447036</v>
      </c>
      <c r="D28" s="18">
        <f>SUM('Home Loan Worksheet'!E403:E428)</f>
        <v>4118.317062706684</v>
      </c>
      <c r="E28" s="18">
        <f>'Home Loan Worksheet'!F428</f>
        <v>135623.27785845945</v>
      </c>
      <c r="F28" s="18">
        <f>'Home Loan Worksheet'!G428</f>
        <v>92168.15082514225</v>
      </c>
      <c r="G28" s="31">
        <f>'Home Loan Worksheet'!H428</f>
        <v>56544.87296668285</v>
      </c>
    </row>
    <row r="29" spans="1:7" ht="15" customHeight="1">
      <c r="A29" s="29">
        <f t="shared" si="0"/>
        <v>17</v>
      </c>
      <c r="B29" s="18">
        <f>'Home Loan Worksheet'!C429</f>
        <v>56544.87296668285</v>
      </c>
      <c r="C29" s="18">
        <f>SUM('Home Loan Worksheet'!D429:D454)</f>
        <v>4673.69881119982</v>
      </c>
      <c r="D29" s="18">
        <f>SUM('Home Loan Worksheet'!E429:E454)</f>
        <v>3802.7560549539003</v>
      </c>
      <c r="E29" s="18">
        <f>'Home Loan Worksheet'!F454</f>
        <v>144099.73272461334</v>
      </c>
      <c r="F29" s="18">
        <f>'Home Loan Worksheet'!G454</f>
        <v>95970.90688009614</v>
      </c>
      <c r="G29" s="31">
        <f>'Home Loan Worksheet'!H454</f>
        <v>51871.17415548303</v>
      </c>
    </row>
    <row r="30" spans="1:7" ht="15" customHeight="1">
      <c r="A30" s="29">
        <f t="shared" si="0"/>
        <v>18</v>
      </c>
      <c r="B30" s="18">
        <f>'Home Loan Worksheet'!C455</f>
        <v>51871.17415548303</v>
      </c>
      <c r="C30" s="18">
        <f>SUM('Home Loan Worksheet'!D455:D480)</f>
        <v>5012.108740695093</v>
      </c>
      <c r="D30" s="18">
        <f>SUM('Home Loan Worksheet'!E455:E480)</f>
        <v>3464.346125458627</v>
      </c>
      <c r="E30" s="18">
        <f>'Home Loan Worksheet'!F480</f>
        <v>152576.18759076705</v>
      </c>
      <c r="F30" s="18">
        <f>'Home Loan Worksheet'!G480</f>
        <v>99435.25300555481</v>
      </c>
      <c r="G30" s="31">
        <f>'Home Loan Worksheet'!H480</f>
        <v>46859.06541478794</v>
      </c>
    </row>
    <row r="31" spans="1:7" ht="15" customHeight="1">
      <c r="A31" s="29">
        <f t="shared" si="0"/>
        <v>19</v>
      </c>
      <c r="B31" s="18">
        <f>'Home Loan Worksheet'!C481</f>
        <v>46859.06541478794</v>
      </c>
      <c r="C31" s="18">
        <f>SUM('Home Loan Worksheet'!D481:D506)</f>
        <v>5375.022020750003</v>
      </c>
      <c r="D31" s="18">
        <f>SUM('Home Loan Worksheet'!E481:E506)</f>
        <v>3101.4328454037154</v>
      </c>
      <c r="E31" s="18">
        <f>'Home Loan Worksheet'!F506</f>
        <v>161052.64245692064</v>
      </c>
      <c r="F31" s="18">
        <f>'Home Loan Worksheet'!G506</f>
        <v>102536.68585095853</v>
      </c>
      <c r="G31" s="31">
        <f>'Home Loan Worksheet'!H506</f>
        <v>41484.04339403795</v>
      </c>
    </row>
    <row r="32" spans="1:7" ht="15" customHeight="1">
      <c r="A32" s="29">
        <f t="shared" si="0"/>
        <v>20</v>
      </c>
      <c r="B32" s="18">
        <f>'Home Loan Worksheet'!C507</f>
        <v>41484.04339403795</v>
      </c>
      <c r="C32" s="18">
        <f>SUM('Home Loan Worksheet'!D507:D532)</f>
        <v>5764.212872911609</v>
      </c>
      <c r="D32" s="18">
        <f>SUM('Home Loan Worksheet'!E507:E532)</f>
        <v>2712.2419932421103</v>
      </c>
      <c r="E32" s="18">
        <f>'Home Loan Worksheet'!F532</f>
        <v>169529.09732307433</v>
      </c>
      <c r="F32" s="18">
        <f>'Home Loan Worksheet'!G532</f>
        <v>105248.92784420065</v>
      </c>
      <c r="G32" s="31">
        <f>'Home Loan Worksheet'!H532</f>
        <v>35719.83052112636</v>
      </c>
    </row>
    <row r="33" spans="1:7" ht="15" customHeight="1">
      <c r="A33" s="29">
        <f t="shared" si="0"/>
        <v>21</v>
      </c>
      <c r="B33" s="18">
        <f>'Home Loan Worksheet'!C533</f>
        <v>35719.83052112636</v>
      </c>
      <c r="C33" s="18">
        <f>SUM('Home Loan Worksheet'!D533:D558)</f>
        <v>6181.583985325459</v>
      </c>
      <c r="D33" s="18">
        <f>SUM('Home Loan Worksheet'!E533:E558)</f>
        <v>2294.87088082826</v>
      </c>
      <c r="E33" s="18">
        <f>'Home Loan Worksheet'!F558</f>
        <v>178005.55218922804</v>
      </c>
      <c r="F33" s="18">
        <f>'Home Loan Worksheet'!G558</f>
        <v>107543.79872502886</v>
      </c>
      <c r="G33" s="31">
        <f>'Home Loan Worksheet'!H558</f>
        <v>29538.246535800907</v>
      </c>
    </row>
    <row r="34" spans="1:7" ht="15" customHeight="1">
      <c r="A34" s="29">
        <f t="shared" si="0"/>
        <v>22</v>
      </c>
      <c r="B34" s="18">
        <f>'Home Loan Worksheet'!C559</f>
        <v>29538.246535800907</v>
      </c>
      <c r="C34" s="18">
        <f>SUM('Home Loan Worksheet'!D559:D584)</f>
        <v>6629.175814655617</v>
      </c>
      <c r="D34" s="18">
        <f>SUM('Home Loan Worksheet'!E559:E584)</f>
        <v>1847.2790514981045</v>
      </c>
      <c r="E34" s="18">
        <f>'Home Loan Worksheet'!F584</f>
        <v>186482.00705538172</v>
      </c>
      <c r="F34" s="18">
        <f>'Home Loan Worksheet'!G584</f>
        <v>109391.07777652692</v>
      </c>
      <c r="G34" s="31">
        <f>'Home Loan Worksheet'!H584</f>
        <v>22909.070721145283</v>
      </c>
    </row>
    <row r="35" spans="1:7" ht="15" customHeight="1">
      <c r="A35" s="29">
        <f t="shared" si="0"/>
        <v>23</v>
      </c>
      <c r="B35" s="18">
        <f>'Home Loan Worksheet'!C585</f>
        <v>22909.070721145283</v>
      </c>
      <c r="C35" s="18">
        <f>SUM('Home Loan Worksheet'!D585:D610)</f>
        <v>7109.176561531614</v>
      </c>
      <c r="D35" s="18">
        <f>SUM('Home Loan Worksheet'!E585:E610)</f>
        <v>1367.278304622106</v>
      </c>
      <c r="E35" s="18">
        <f>'Home Loan Worksheet'!F610</f>
        <v>194958.4619215355</v>
      </c>
      <c r="F35" s="18">
        <f>'Home Loan Worksheet'!G610</f>
        <v>110758.35608114902</v>
      </c>
      <c r="G35" s="31">
        <f>'Home Loan Worksheet'!H610</f>
        <v>15799.894159613668</v>
      </c>
    </row>
    <row r="36" spans="1:7" ht="15" customHeight="1">
      <c r="A36" s="29">
        <f t="shared" si="0"/>
        <v>24</v>
      </c>
      <c r="B36" s="18">
        <f>'Home Loan Worksheet'!C611</f>
        <v>15799.894159613668</v>
      </c>
      <c r="C36" s="18">
        <f>SUM('Home Loan Worksheet'!D611:D636)</f>
        <v>7623.932868290659</v>
      </c>
      <c r="D36" s="18">
        <f>SUM('Home Loan Worksheet'!E611:E636)</f>
        <v>852.5219978630603</v>
      </c>
      <c r="E36" s="18">
        <f>'Home Loan Worksheet'!F636</f>
        <v>203434.91678768923</v>
      </c>
      <c r="F36" s="18">
        <f>'Home Loan Worksheet'!G636</f>
        <v>111610.87807901204</v>
      </c>
      <c r="G36" s="31">
        <f>'Home Loan Worksheet'!H636</f>
        <v>8175.961291323008</v>
      </c>
    </row>
    <row r="37" spans="1:7" ht="15" customHeight="1">
      <c r="A37" s="29">
        <f t="shared" si="0"/>
        <v>25</v>
      </c>
      <c r="B37" s="18">
        <f>'Home Loan Worksheet'!C637</f>
        <v>8175.961291323008</v>
      </c>
      <c r="C37" s="18">
        <f>SUM('Home Loan Worksheet'!D637:D662)</f>
        <v>8175.961291323007</v>
      </c>
      <c r="D37" s="18">
        <f>SUM('Home Loan Worksheet'!E637:E662)</f>
        <v>300.4935748392405</v>
      </c>
      <c r="E37" s="18">
        <f>'Home Loan Worksheet'!F662</f>
        <v>211911.37165385147</v>
      </c>
      <c r="F37" s="18">
        <f>'Home Loan Worksheet'!G662</f>
        <v>111911.37165385127</v>
      </c>
      <c r="G37" s="31">
        <f>'Home Loan Worksheet'!H662</f>
        <v>0</v>
      </c>
    </row>
    <row r="38" spans="1:7" ht="15" customHeight="1">
      <c r="A38" s="29">
        <f t="shared" si="0"/>
        <v>26</v>
      </c>
      <c r="B38" s="18">
        <f>'Home Loan Worksheet'!C663</f>
        <v>0</v>
      </c>
      <c r="C38" s="18">
        <f>SUM('Home Loan Worksheet'!D663:D688)</f>
        <v>0</v>
      </c>
      <c r="D38" s="18">
        <f>SUM('Home Loan Worksheet'!E663:E688)</f>
        <v>0</v>
      </c>
      <c r="E38" s="18">
        <f>'Home Loan Worksheet'!F688</f>
        <v>211911.37165385147</v>
      </c>
      <c r="F38" s="18">
        <f>'Home Loan Worksheet'!G688</f>
        <v>111911.37165385127</v>
      </c>
      <c r="G38" s="31">
        <f>'Home Loan Worksheet'!H688</f>
        <v>0</v>
      </c>
    </row>
    <row r="39" spans="1:7" ht="15" customHeight="1">
      <c r="A39" s="29">
        <f t="shared" si="0"/>
        <v>27</v>
      </c>
      <c r="B39" s="18">
        <f>'Home Loan Worksheet'!C689</f>
        <v>0</v>
      </c>
      <c r="C39" s="18">
        <f>SUM('Home Loan Worksheet'!D689:D714)</f>
        <v>0</v>
      </c>
      <c r="D39" s="18">
        <f>SUM('Home Loan Worksheet'!E689:E714)</f>
        <v>0</v>
      </c>
      <c r="E39" s="18">
        <f>'Home Loan Worksheet'!F714</f>
        <v>211911.37165385147</v>
      </c>
      <c r="F39" s="18">
        <f>'Home Loan Worksheet'!G714</f>
        <v>111911.37165385127</v>
      </c>
      <c r="G39" s="31">
        <f>'Home Loan Worksheet'!H714</f>
        <v>0</v>
      </c>
    </row>
    <row r="40" spans="1:7" ht="15" customHeight="1">
      <c r="A40" s="29">
        <f t="shared" si="0"/>
        <v>28</v>
      </c>
      <c r="B40" s="18">
        <f>'Home Loan Worksheet'!C715</f>
        <v>0</v>
      </c>
      <c r="C40" s="18">
        <f>SUM('Home Loan Worksheet'!D715:D740)</f>
        <v>0</v>
      </c>
      <c r="D40" s="18">
        <f>SUM('Home Loan Worksheet'!E715:E740)</f>
        <v>0</v>
      </c>
      <c r="E40" s="18">
        <f>'Home Loan Worksheet'!F740</f>
        <v>211911.37165385147</v>
      </c>
      <c r="F40" s="18">
        <f>'Home Loan Worksheet'!G740</f>
        <v>111911.37165385127</v>
      </c>
      <c r="G40" s="31">
        <f>'Home Loan Worksheet'!H740</f>
        <v>0</v>
      </c>
    </row>
    <row r="41" spans="1:7" ht="15" customHeight="1">
      <c r="A41" s="29">
        <f t="shared" si="0"/>
        <v>29</v>
      </c>
      <c r="B41" s="18">
        <f>'Home Loan Worksheet'!C741</f>
        <v>0</v>
      </c>
      <c r="C41" s="18">
        <f>SUM('Home Loan Worksheet'!D741:D766)</f>
        <v>0</v>
      </c>
      <c r="D41" s="18">
        <f>SUM('Home Loan Worksheet'!E741:E766)</f>
        <v>0</v>
      </c>
      <c r="E41" s="18">
        <f>'Home Loan Worksheet'!F766</f>
        <v>211911.37165385147</v>
      </c>
      <c r="F41" s="18">
        <f>'Home Loan Worksheet'!G766</f>
        <v>111911.37165385127</v>
      </c>
      <c r="G41" s="31">
        <f>'Home Loan Worksheet'!H766</f>
        <v>0</v>
      </c>
    </row>
    <row r="42" spans="1:7" ht="15" customHeight="1">
      <c r="A42" s="40">
        <f t="shared" si="0"/>
        <v>30</v>
      </c>
      <c r="B42" s="34">
        <f>'Home Loan Worksheet'!C767</f>
        <v>0</v>
      </c>
      <c r="C42" s="34">
        <f>SUM('Home Loan Worksheet'!D767:D792)</f>
        <v>0</v>
      </c>
      <c r="D42" s="34">
        <f>SUM('Home Loan Worksheet'!E767:E792)</f>
        <v>0</v>
      </c>
      <c r="E42" s="34">
        <f>'Home Loan Worksheet'!F792</f>
        <v>211911.37165385147</v>
      </c>
      <c r="F42" s="34">
        <f>'Home Loan Worksheet'!G792</f>
        <v>111911.37165385127</v>
      </c>
      <c r="G42" s="35">
        <f>'Home Loan Worksheet'!H792</f>
        <v>0</v>
      </c>
    </row>
    <row r="43" spans="1:7" ht="15" customHeight="1">
      <c r="A43" s="30"/>
      <c r="B43" s="18"/>
      <c r="C43" s="18"/>
      <c r="D43" s="18"/>
      <c r="E43" s="18"/>
      <c r="F43" s="18"/>
      <c r="G43" s="18"/>
    </row>
    <row r="44" spans="1:7" ht="15" customHeight="1">
      <c r="A44" s="30"/>
      <c r="B44" s="18"/>
      <c r="C44" s="18"/>
      <c r="D44" s="18"/>
      <c r="E44" s="18"/>
      <c r="F44" s="18"/>
      <c r="G44" s="18"/>
    </row>
    <row r="45" spans="1:7" ht="15" customHeight="1">
      <c r="A45" s="30"/>
      <c r="B45" s="18"/>
      <c r="C45" s="18"/>
      <c r="D45" s="18"/>
      <c r="E45" s="18"/>
      <c r="F45" s="18"/>
      <c r="G45" s="18"/>
    </row>
    <row r="46" spans="1:7" ht="15" customHeight="1">
      <c r="A46" s="30"/>
      <c r="B46" s="18"/>
      <c r="C46" s="18"/>
      <c r="D46" s="18"/>
      <c r="E46" s="18"/>
      <c r="F46" s="18"/>
      <c r="G46" s="18"/>
    </row>
    <row r="47" spans="1:7" ht="15" customHeight="1">
      <c r="A47" s="30"/>
      <c r="B47" s="18"/>
      <c r="C47" s="18"/>
      <c r="D47" s="18"/>
      <c r="E47" s="18"/>
      <c r="F47" s="18"/>
      <c r="G47" s="18"/>
    </row>
    <row r="48" spans="1:7" ht="15" customHeight="1">
      <c r="A48" s="30"/>
      <c r="B48" s="18"/>
      <c r="C48" s="18"/>
      <c r="D48" s="18"/>
      <c r="E48" s="18"/>
      <c r="F48" s="18"/>
      <c r="G48" s="18"/>
    </row>
    <row r="49" spans="1:7" ht="15" customHeight="1">
      <c r="A49" s="30"/>
      <c r="B49" s="18"/>
      <c r="C49" s="18"/>
      <c r="D49" s="18"/>
      <c r="E49" s="18"/>
      <c r="F49" s="18"/>
      <c r="G49" s="18"/>
    </row>
    <row r="50" spans="1:7" ht="15" customHeight="1">
      <c r="A50" s="30"/>
      <c r="B50" s="18"/>
      <c r="C50" s="18"/>
      <c r="D50" s="18"/>
      <c r="E50" s="18"/>
      <c r="F50" s="18"/>
      <c r="G50" s="18"/>
    </row>
    <row r="51" spans="1:7" ht="15" customHeight="1">
      <c r="A51" s="30"/>
      <c r="B51" s="18"/>
      <c r="C51" s="18"/>
      <c r="D51" s="18"/>
      <c r="E51" s="18"/>
      <c r="F51" s="18"/>
      <c r="G51" s="18"/>
    </row>
    <row r="52" spans="1:7" ht="15" customHeight="1">
      <c r="A52" s="30"/>
      <c r="B52" s="18"/>
      <c r="C52" s="18"/>
      <c r="D52" s="18"/>
      <c r="E52" s="18"/>
      <c r="F52" s="18"/>
      <c r="G52" s="18"/>
    </row>
    <row r="53" spans="1:7" ht="15" customHeight="1">
      <c r="A53" s="30"/>
      <c r="B53" s="18"/>
      <c r="C53" s="18"/>
      <c r="D53" s="18"/>
      <c r="E53" s="18"/>
      <c r="F53" s="18"/>
      <c r="G53" s="18"/>
    </row>
    <row r="54" spans="1:7" ht="15" customHeight="1">
      <c r="A54" s="30"/>
      <c r="B54" s="18"/>
      <c r="C54" s="18"/>
      <c r="D54" s="18"/>
      <c r="E54" s="18"/>
      <c r="F54" s="18"/>
      <c r="G54" s="18"/>
    </row>
    <row r="55" spans="1:7" ht="15" customHeight="1">
      <c r="A55" s="30"/>
      <c r="B55" s="18"/>
      <c r="C55" s="18"/>
      <c r="D55" s="18"/>
      <c r="E55" s="18"/>
      <c r="F55" s="18"/>
      <c r="G55" s="18"/>
    </row>
    <row r="56" spans="1:7" ht="15" customHeight="1">
      <c r="A56" s="30"/>
      <c r="B56" s="18"/>
      <c r="C56" s="18"/>
      <c r="D56" s="18"/>
      <c r="E56" s="18"/>
      <c r="F56" s="18"/>
      <c r="G56" s="18"/>
    </row>
    <row r="57" spans="1:7" ht="15" customHeight="1">
      <c r="A57" s="30"/>
      <c r="B57" s="18"/>
      <c r="C57" s="18"/>
      <c r="D57" s="18"/>
      <c r="E57" s="18"/>
      <c r="F57" s="18"/>
      <c r="G57" s="18"/>
    </row>
    <row r="58" spans="1:7" ht="15" customHeight="1">
      <c r="A58" s="30"/>
      <c r="B58" s="18"/>
      <c r="C58" s="18"/>
      <c r="D58" s="18"/>
      <c r="E58" s="18"/>
      <c r="F58" s="18"/>
      <c r="G58" s="18"/>
    </row>
    <row r="59" spans="1:7" ht="15" customHeight="1">
      <c r="A59" s="30"/>
      <c r="B59" s="18"/>
      <c r="C59" s="18"/>
      <c r="D59" s="18"/>
      <c r="E59" s="18"/>
      <c r="F59" s="18"/>
      <c r="G59" s="18"/>
    </row>
    <row r="60" spans="1:7" ht="15" customHeight="1">
      <c r="A60" s="30"/>
      <c r="B60" s="18"/>
      <c r="C60" s="18"/>
      <c r="D60" s="18"/>
      <c r="E60" s="18"/>
      <c r="F60" s="18"/>
      <c r="G60" s="18"/>
    </row>
    <row r="61" spans="1:7" ht="15" customHeight="1">
      <c r="A61" s="30"/>
      <c r="B61" s="18"/>
      <c r="C61" s="18"/>
      <c r="D61" s="18"/>
      <c r="E61" s="18"/>
      <c r="F61" s="18"/>
      <c r="G61" s="18"/>
    </row>
    <row r="62" spans="1:7" ht="15" customHeight="1">
      <c r="A62" s="30"/>
      <c r="B62" s="18"/>
      <c r="C62" s="18"/>
      <c r="D62" s="18"/>
      <c r="E62" s="18"/>
      <c r="F62" s="18"/>
      <c r="G62" s="18"/>
    </row>
    <row r="63" spans="1:7" ht="15" customHeight="1">
      <c r="A63" s="30"/>
      <c r="B63" s="18"/>
      <c r="C63" s="18"/>
      <c r="D63" s="18"/>
      <c r="E63" s="18"/>
      <c r="F63" s="18"/>
      <c r="G63" s="18"/>
    </row>
    <row r="64" spans="1:7" ht="15" customHeight="1">
      <c r="A64" s="30"/>
      <c r="B64" s="18"/>
      <c r="C64" s="18"/>
      <c r="D64" s="18"/>
      <c r="E64" s="18"/>
      <c r="F64" s="18"/>
      <c r="G64" s="18"/>
    </row>
    <row r="65" spans="1:7" ht="15" customHeight="1">
      <c r="A65" s="30"/>
      <c r="B65" s="18"/>
      <c r="C65" s="18"/>
      <c r="D65" s="18"/>
      <c r="E65" s="18"/>
      <c r="F65" s="18"/>
      <c r="G65" s="18"/>
    </row>
    <row r="66" spans="1:7" ht="15" customHeight="1">
      <c r="A66" s="30"/>
      <c r="B66" s="18"/>
      <c r="C66" s="18"/>
      <c r="D66" s="18"/>
      <c r="E66" s="18"/>
      <c r="F66" s="18"/>
      <c r="G66" s="18"/>
    </row>
    <row r="67" spans="1:7" ht="15" customHeight="1">
      <c r="A67" s="30"/>
      <c r="B67" s="18"/>
      <c r="C67" s="18"/>
      <c r="D67" s="18"/>
      <c r="E67" s="18"/>
      <c r="F67" s="18"/>
      <c r="G67" s="18"/>
    </row>
    <row r="68" spans="1:7" ht="15" customHeight="1">
      <c r="A68" s="30"/>
      <c r="B68" s="18"/>
      <c r="C68" s="18"/>
      <c r="D68" s="18"/>
      <c r="E68" s="18"/>
      <c r="F68" s="18"/>
      <c r="G68" s="18"/>
    </row>
    <row r="69" spans="1:7" ht="15" customHeight="1">
      <c r="A69" s="30"/>
      <c r="B69" s="18"/>
      <c r="C69" s="18"/>
      <c r="D69" s="18"/>
      <c r="E69" s="18"/>
      <c r="F69" s="18"/>
      <c r="G69" s="18"/>
    </row>
    <row r="70" spans="1:7" ht="15" customHeight="1">
      <c r="A70" s="30"/>
      <c r="B70" s="18"/>
      <c r="C70" s="18"/>
      <c r="D70" s="18"/>
      <c r="E70" s="18"/>
      <c r="F70" s="18"/>
      <c r="G70" s="18"/>
    </row>
    <row r="71" spans="1:7" ht="15" customHeight="1">
      <c r="A71" s="30"/>
      <c r="B71" s="18"/>
      <c r="C71" s="18"/>
      <c r="D71" s="18"/>
      <c r="E71" s="18"/>
      <c r="F71" s="18"/>
      <c r="G71" s="18"/>
    </row>
    <row r="72" spans="1:7" ht="15" customHeight="1">
      <c r="A72" s="30"/>
      <c r="B72" s="18"/>
      <c r="C72" s="18"/>
      <c r="D72" s="18"/>
      <c r="E72" s="18"/>
      <c r="F72" s="18"/>
      <c r="G72" s="18"/>
    </row>
    <row r="73" spans="1:7" ht="15" customHeight="1">
      <c r="A73" s="30"/>
      <c r="B73" s="18"/>
      <c r="C73" s="18"/>
      <c r="D73" s="18"/>
      <c r="E73" s="18"/>
      <c r="F73" s="18"/>
      <c r="G73" s="18"/>
    </row>
    <row r="74" spans="1:7" ht="15" customHeight="1">
      <c r="A74" s="30"/>
      <c r="B74" s="18"/>
      <c r="C74" s="18"/>
      <c r="D74" s="18"/>
      <c r="E74" s="18"/>
      <c r="F74" s="18"/>
      <c r="G74" s="18"/>
    </row>
    <row r="75" spans="1:7" ht="15" customHeight="1">
      <c r="A75" s="30"/>
      <c r="B75" s="18"/>
      <c r="C75" s="18"/>
      <c r="D75" s="18"/>
      <c r="E75" s="18"/>
      <c r="F75" s="18"/>
      <c r="G75" s="18"/>
    </row>
    <row r="76" spans="1:7" ht="15" customHeight="1">
      <c r="A76" s="30"/>
      <c r="B76" s="18"/>
      <c r="C76" s="18"/>
      <c r="D76" s="18"/>
      <c r="E76" s="18"/>
      <c r="F76" s="18"/>
      <c r="G76" s="18"/>
    </row>
    <row r="77" spans="1:7" ht="15" customHeight="1">
      <c r="A77" s="30"/>
      <c r="B77" s="18"/>
      <c r="C77" s="18"/>
      <c r="D77" s="18"/>
      <c r="E77" s="18"/>
      <c r="F77" s="18"/>
      <c r="G77" s="18"/>
    </row>
    <row r="78" spans="1:7" ht="15" customHeight="1">
      <c r="A78" s="30"/>
      <c r="B78" s="18"/>
      <c r="C78" s="18"/>
      <c r="D78" s="18"/>
      <c r="E78" s="18"/>
      <c r="F78" s="18"/>
      <c r="G78" s="18"/>
    </row>
    <row r="79" spans="1:7" ht="15" customHeight="1">
      <c r="A79" s="30"/>
      <c r="B79" s="18"/>
      <c r="C79" s="18"/>
      <c r="D79" s="18"/>
      <c r="E79" s="18"/>
      <c r="F79" s="18"/>
      <c r="G79" s="18"/>
    </row>
    <row r="80" spans="1:7" ht="15" customHeight="1">
      <c r="A80" s="30"/>
      <c r="B80" s="18"/>
      <c r="C80" s="18"/>
      <c r="D80" s="18"/>
      <c r="E80" s="18"/>
      <c r="F80" s="18"/>
      <c r="G80" s="18"/>
    </row>
    <row r="81" spans="1:7" ht="15" customHeight="1">
      <c r="A81" s="30"/>
      <c r="B81" s="18"/>
      <c r="C81" s="18"/>
      <c r="D81" s="18"/>
      <c r="E81" s="18"/>
      <c r="F81" s="18"/>
      <c r="G81" s="18"/>
    </row>
    <row r="82" spans="1:7" ht="15" customHeight="1">
      <c r="A82" s="30"/>
      <c r="B82" s="18"/>
      <c r="C82" s="18"/>
      <c r="D82" s="18"/>
      <c r="E82" s="18"/>
      <c r="F82" s="18"/>
      <c r="G82" s="18"/>
    </row>
    <row r="83" spans="1:7" ht="15" customHeight="1">
      <c r="A83" s="30"/>
      <c r="B83" s="18"/>
      <c r="C83" s="18"/>
      <c r="D83" s="18"/>
      <c r="E83" s="18"/>
      <c r="F83" s="18"/>
      <c r="G83" s="18"/>
    </row>
    <row r="84" spans="1:7" ht="15" customHeight="1">
      <c r="A84" s="30"/>
      <c r="B84" s="18"/>
      <c r="C84" s="18"/>
      <c r="D84" s="18"/>
      <c r="E84" s="18"/>
      <c r="F84" s="18"/>
      <c r="G84" s="18"/>
    </row>
    <row r="85" spans="1:7" ht="15" customHeight="1">
      <c r="A85" s="30"/>
      <c r="B85" s="18"/>
      <c r="C85" s="18"/>
      <c r="D85" s="18"/>
      <c r="E85" s="18"/>
      <c r="F85" s="18"/>
      <c r="G85" s="18"/>
    </row>
    <row r="86" spans="1:7" ht="15" customHeight="1">
      <c r="A86" s="30"/>
      <c r="B86" s="18"/>
      <c r="C86" s="18"/>
      <c r="D86" s="18"/>
      <c r="E86" s="18"/>
      <c r="F86" s="18"/>
      <c r="G86" s="18"/>
    </row>
    <row r="87" spans="1:7" ht="15" customHeight="1">
      <c r="A87" s="30"/>
      <c r="B87" s="18"/>
      <c r="C87" s="18"/>
      <c r="D87" s="18"/>
      <c r="E87" s="18"/>
      <c r="F87" s="18"/>
      <c r="G87" s="18"/>
    </row>
    <row r="88" spans="1:7" ht="15" customHeight="1">
      <c r="A88" s="30"/>
      <c r="B88" s="18"/>
      <c r="C88" s="18"/>
      <c r="D88" s="18"/>
      <c r="E88" s="18"/>
      <c r="F88" s="18"/>
      <c r="G88" s="18"/>
    </row>
    <row r="89" spans="1:7" ht="15" customHeight="1">
      <c r="A89" s="30"/>
      <c r="B89" s="18"/>
      <c r="C89" s="18"/>
      <c r="D89" s="18"/>
      <c r="E89" s="18"/>
      <c r="F89" s="18"/>
      <c r="G89" s="18"/>
    </row>
    <row r="90" spans="1:7" ht="15" customHeight="1">
      <c r="A90" s="30"/>
      <c r="B90" s="18"/>
      <c r="C90" s="18"/>
      <c r="D90" s="18"/>
      <c r="E90" s="18"/>
      <c r="F90" s="18"/>
      <c r="G90" s="18"/>
    </row>
    <row r="91" spans="1:7" ht="15" customHeight="1">
      <c r="A91" s="30"/>
      <c r="B91" s="18"/>
      <c r="C91" s="18"/>
      <c r="D91" s="18"/>
      <c r="E91" s="18"/>
      <c r="F91" s="18"/>
      <c r="G91" s="18"/>
    </row>
    <row r="92" spans="1:7" ht="15" customHeight="1">
      <c r="A92" s="30"/>
      <c r="B92" s="18"/>
      <c r="C92" s="18"/>
      <c r="D92" s="18"/>
      <c r="E92" s="18"/>
      <c r="F92" s="18"/>
      <c r="G92" s="18"/>
    </row>
    <row r="93" spans="1:7" ht="15" customHeight="1">
      <c r="A93" s="30"/>
      <c r="B93" s="18"/>
      <c r="C93" s="18"/>
      <c r="D93" s="18"/>
      <c r="E93" s="18"/>
      <c r="F93" s="18"/>
      <c r="G93" s="18"/>
    </row>
    <row r="94" spans="1:7" ht="15" customHeight="1">
      <c r="A94" s="30"/>
      <c r="B94" s="18"/>
      <c r="C94" s="18"/>
      <c r="D94" s="18"/>
      <c r="E94" s="18"/>
      <c r="F94" s="18"/>
      <c r="G94" s="18"/>
    </row>
    <row r="95" spans="1:7" ht="15" customHeight="1">
      <c r="A95" s="30"/>
      <c r="B95" s="18"/>
      <c r="C95" s="18"/>
      <c r="D95" s="18"/>
      <c r="E95" s="18"/>
      <c r="F95" s="18"/>
      <c r="G95" s="18"/>
    </row>
    <row r="96" spans="1:7" ht="15" customHeight="1">
      <c r="A96" s="30"/>
      <c r="B96" s="18"/>
      <c r="C96" s="18"/>
      <c r="D96" s="18"/>
      <c r="E96" s="18"/>
      <c r="F96" s="18"/>
      <c r="G96" s="18"/>
    </row>
    <row r="97" spans="1:7" ht="15" customHeight="1">
      <c r="A97" s="30"/>
      <c r="B97" s="18"/>
      <c r="C97" s="18"/>
      <c r="D97" s="18"/>
      <c r="E97" s="18"/>
      <c r="F97" s="18"/>
      <c r="G97" s="18"/>
    </row>
    <row r="98" spans="1:7" ht="15" customHeight="1">
      <c r="A98" s="30"/>
      <c r="B98" s="18"/>
      <c r="C98" s="18"/>
      <c r="D98" s="18"/>
      <c r="E98" s="18"/>
      <c r="F98" s="18"/>
      <c r="G98" s="18"/>
    </row>
    <row r="99" spans="1:7" ht="15" customHeight="1">
      <c r="A99" s="30"/>
      <c r="B99" s="18"/>
      <c r="C99" s="18"/>
      <c r="D99" s="18"/>
      <c r="E99" s="18"/>
      <c r="F99" s="18"/>
      <c r="G99" s="18"/>
    </row>
    <row r="100" spans="1:7" ht="15" customHeight="1">
      <c r="A100" s="30"/>
      <c r="B100" s="18"/>
      <c r="C100" s="18"/>
      <c r="D100" s="18"/>
      <c r="E100" s="18"/>
      <c r="F100" s="18"/>
      <c r="G100" s="18"/>
    </row>
    <row r="101" spans="1:7" ht="15" customHeight="1">
      <c r="A101" s="30"/>
      <c r="B101" s="18"/>
      <c r="C101" s="18"/>
      <c r="D101" s="18"/>
      <c r="E101" s="18"/>
      <c r="F101" s="18"/>
      <c r="G101" s="18"/>
    </row>
    <row r="102" spans="1:7" ht="15" customHeight="1">
      <c r="A102" s="30"/>
      <c r="B102" s="18"/>
      <c r="C102" s="18"/>
      <c r="D102" s="18"/>
      <c r="E102" s="18"/>
      <c r="F102" s="18"/>
      <c r="G102" s="18"/>
    </row>
    <row r="103" spans="1:7" ht="15" customHeight="1">
      <c r="A103" s="30"/>
      <c r="B103" s="18"/>
      <c r="C103" s="18"/>
      <c r="D103" s="18"/>
      <c r="E103" s="18"/>
      <c r="F103" s="18"/>
      <c r="G103" s="18"/>
    </row>
    <row r="104" spans="1:7" ht="15" customHeight="1">
      <c r="A104" s="30"/>
      <c r="B104" s="18"/>
      <c r="C104" s="18"/>
      <c r="D104" s="18"/>
      <c r="E104" s="18"/>
      <c r="F104" s="18"/>
      <c r="G104" s="18"/>
    </row>
    <row r="105" spans="1:7" ht="15" customHeight="1">
      <c r="A105" s="30"/>
      <c r="B105" s="18"/>
      <c r="C105" s="18"/>
      <c r="D105" s="18"/>
      <c r="E105" s="18"/>
      <c r="F105" s="18"/>
      <c r="G105" s="18"/>
    </row>
    <row r="106" spans="1:7" ht="15" customHeight="1">
      <c r="A106" s="30"/>
      <c r="B106" s="18"/>
      <c r="C106" s="18"/>
      <c r="D106" s="18"/>
      <c r="E106" s="18"/>
      <c r="F106" s="18"/>
      <c r="G106" s="18"/>
    </row>
    <row r="107" spans="1:7" ht="15" customHeight="1">
      <c r="A107" s="30"/>
      <c r="B107" s="18"/>
      <c r="C107" s="18"/>
      <c r="D107" s="18"/>
      <c r="E107" s="18"/>
      <c r="F107" s="18"/>
      <c r="G107" s="18"/>
    </row>
    <row r="108" spans="1:7" ht="15" customHeight="1">
      <c r="A108" s="30"/>
      <c r="B108" s="18"/>
      <c r="C108" s="18"/>
      <c r="D108" s="18"/>
      <c r="E108" s="18"/>
      <c r="F108" s="18"/>
      <c r="G108" s="18"/>
    </row>
    <row r="109" spans="1:7" ht="15" customHeight="1">
      <c r="A109" s="30"/>
      <c r="B109" s="18"/>
      <c r="C109" s="18"/>
      <c r="D109" s="18"/>
      <c r="E109" s="18"/>
      <c r="F109" s="18"/>
      <c r="G109" s="18"/>
    </row>
    <row r="110" spans="1:7" ht="15" customHeight="1">
      <c r="A110" s="30"/>
      <c r="B110" s="18"/>
      <c r="C110" s="18"/>
      <c r="D110" s="18"/>
      <c r="E110" s="18"/>
      <c r="F110" s="18"/>
      <c r="G110" s="18"/>
    </row>
    <row r="111" spans="1:7" ht="15" customHeight="1">
      <c r="A111" s="30"/>
      <c r="B111" s="18"/>
      <c r="C111" s="18"/>
      <c r="D111" s="18"/>
      <c r="E111" s="18"/>
      <c r="F111" s="18"/>
      <c r="G111" s="18"/>
    </row>
    <row r="112" spans="1:7" ht="15" customHeight="1">
      <c r="A112" s="30"/>
      <c r="B112" s="18"/>
      <c r="C112" s="18"/>
      <c r="D112" s="18"/>
      <c r="E112" s="18"/>
      <c r="F112" s="18"/>
      <c r="G112" s="18"/>
    </row>
    <row r="113" spans="1:7" ht="15" customHeight="1">
      <c r="A113" s="30"/>
      <c r="B113" s="18"/>
      <c r="C113" s="18"/>
      <c r="D113" s="18"/>
      <c r="E113" s="18"/>
      <c r="F113" s="18"/>
      <c r="G113" s="18"/>
    </row>
    <row r="114" spans="1:7" ht="15" customHeight="1">
      <c r="A114" s="30"/>
      <c r="B114" s="18"/>
      <c r="C114" s="18"/>
      <c r="D114" s="18"/>
      <c r="E114" s="18"/>
      <c r="F114" s="18"/>
      <c r="G114" s="18"/>
    </row>
    <row r="115" spans="1:7" ht="15" customHeight="1">
      <c r="A115" s="30"/>
      <c r="B115" s="18"/>
      <c r="C115" s="18"/>
      <c r="D115" s="18"/>
      <c r="E115" s="18"/>
      <c r="F115" s="18"/>
      <c r="G115" s="18"/>
    </row>
    <row r="116" spans="1:7" ht="15" customHeight="1">
      <c r="A116" s="30"/>
      <c r="B116" s="18"/>
      <c r="C116" s="18"/>
      <c r="D116" s="18"/>
      <c r="E116" s="18"/>
      <c r="F116" s="18"/>
      <c r="G116" s="18"/>
    </row>
    <row r="117" spans="1:7" ht="15" customHeight="1">
      <c r="A117" s="30"/>
      <c r="B117" s="18"/>
      <c r="C117" s="18"/>
      <c r="D117" s="18"/>
      <c r="E117" s="18"/>
      <c r="F117" s="18"/>
      <c r="G117" s="18"/>
    </row>
    <row r="118" spans="1:7" ht="15" customHeight="1">
      <c r="A118" s="30"/>
      <c r="B118" s="18"/>
      <c r="C118" s="18"/>
      <c r="D118" s="18"/>
      <c r="E118" s="18"/>
      <c r="F118" s="18"/>
      <c r="G118" s="18"/>
    </row>
    <row r="119" spans="1:7" ht="15" customHeight="1">
      <c r="A119" s="30"/>
      <c r="B119" s="18"/>
      <c r="C119" s="18"/>
      <c r="D119" s="18"/>
      <c r="E119" s="18"/>
      <c r="F119" s="18"/>
      <c r="G119" s="18"/>
    </row>
    <row r="120" spans="1:7" ht="15" customHeight="1">
      <c r="A120" s="30"/>
      <c r="B120" s="18"/>
      <c r="C120" s="18"/>
      <c r="D120" s="18"/>
      <c r="E120" s="18"/>
      <c r="F120" s="18"/>
      <c r="G120" s="18"/>
    </row>
    <row r="121" spans="1:7" ht="15" customHeight="1">
      <c r="A121" s="30"/>
      <c r="B121" s="18"/>
      <c r="C121" s="18"/>
      <c r="D121" s="18"/>
      <c r="E121" s="18"/>
      <c r="F121" s="18"/>
      <c r="G121" s="18"/>
    </row>
    <row r="122" spans="1:7" ht="15" customHeight="1">
      <c r="A122" s="30"/>
      <c r="B122" s="18"/>
      <c r="C122" s="18"/>
      <c r="D122" s="18"/>
      <c r="E122" s="18"/>
      <c r="F122" s="18"/>
      <c r="G122" s="18"/>
    </row>
    <row r="123" spans="1:7" ht="15" customHeight="1">
      <c r="A123" s="30"/>
      <c r="B123" s="18"/>
      <c r="C123" s="18"/>
      <c r="D123" s="18"/>
      <c r="E123" s="18"/>
      <c r="F123" s="18"/>
      <c r="G123" s="18"/>
    </row>
    <row r="124" spans="1:7" ht="15" customHeight="1">
      <c r="A124" s="30"/>
      <c r="B124" s="18"/>
      <c r="C124" s="18"/>
      <c r="D124" s="18"/>
      <c r="E124" s="18"/>
      <c r="F124" s="18"/>
      <c r="G124" s="18"/>
    </row>
    <row r="125" spans="1:7" ht="15" customHeight="1">
      <c r="A125" s="30"/>
      <c r="B125" s="18"/>
      <c r="C125" s="18"/>
      <c r="D125" s="18"/>
      <c r="E125" s="18"/>
      <c r="F125" s="18"/>
      <c r="G125" s="18"/>
    </row>
    <row r="126" spans="1:7" ht="15" customHeight="1">
      <c r="A126" s="30"/>
      <c r="B126" s="18"/>
      <c r="C126" s="18"/>
      <c r="D126" s="18"/>
      <c r="E126" s="18"/>
      <c r="F126" s="18"/>
      <c r="G126" s="18"/>
    </row>
    <row r="127" spans="1:7" ht="15" customHeight="1">
      <c r="A127" s="30"/>
      <c r="B127" s="18"/>
      <c r="C127" s="18"/>
      <c r="D127" s="18"/>
      <c r="E127" s="18"/>
      <c r="F127" s="18"/>
      <c r="G127" s="18"/>
    </row>
    <row r="128" spans="1:7" ht="15" customHeight="1">
      <c r="A128" s="30"/>
      <c r="B128" s="18"/>
      <c r="C128" s="18"/>
      <c r="D128" s="18"/>
      <c r="E128" s="18"/>
      <c r="F128" s="18"/>
      <c r="G128" s="18"/>
    </row>
    <row r="129" spans="1:7" ht="15" customHeight="1">
      <c r="A129" s="30"/>
      <c r="B129" s="18"/>
      <c r="C129" s="18"/>
      <c r="D129" s="18"/>
      <c r="E129" s="18"/>
      <c r="F129" s="18"/>
      <c r="G129" s="18"/>
    </row>
    <row r="130" spans="1:7" ht="15" customHeight="1">
      <c r="A130" s="30"/>
      <c r="B130" s="18"/>
      <c r="C130" s="18"/>
      <c r="D130" s="18"/>
      <c r="E130" s="18"/>
      <c r="F130" s="18"/>
      <c r="G130" s="18"/>
    </row>
    <row r="131" spans="1:7" ht="15" customHeight="1">
      <c r="A131" s="30"/>
      <c r="B131" s="18"/>
      <c r="C131" s="18"/>
      <c r="D131" s="18"/>
      <c r="E131" s="18"/>
      <c r="F131" s="18"/>
      <c r="G131" s="18"/>
    </row>
    <row r="132" spans="1:7" ht="15" customHeight="1">
      <c r="A132" s="30"/>
      <c r="B132" s="18"/>
      <c r="C132" s="18"/>
      <c r="D132" s="18"/>
      <c r="E132" s="18"/>
      <c r="F132" s="18"/>
      <c r="G132" s="18"/>
    </row>
    <row r="133" spans="2:7" ht="15" customHeight="1">
      <c r="B133" s="18"/>
      <c r="C133" s="18"/>
      <c r="D133" s="18"/>
      <c r="E133" s="18"/>
      <c r="F133" s="18"/>
      <c r="G133" s="18"/>
    </row>
    <row r="134" spans="2:7" ht="15" customHeight="1">
      <c r="B134" s="18"/>
      <c r="C134" s="18"/>
      <c r="D134" s="18"/>
      <c r="E134" s="18"/>
      <c r="F134" s="18"/>
      <c r="G134" s="18"/>
    </row>
    <row r="135" spans="2:7" ht="15" customHeight="1">
      <c r="B135" s="18"/>
      <c r="C135" s="18"/>
      <c r="D135" s="18"/>
      <c r="E135" s="18"/>
      <c r="F135" s="18"/>
      <c r="G135" s="18"/>
    </row>
    <row r="136" spans="2:7" ht="15" customHeight="1">
      <c r="B136" s="18"/>
      <c r="C136" s="18"/>
      <c r="D136" s="18"/>
      <c r="E136" s="18"/>
      <c r="F136" s="18"/>
      <c r="G136" s="18"/>
    </row>
    <row r="137" spans="2:7" ht="15" customHeight="1">
      <c r="B137" s="18"/>
      <c r="C137" s="18"/>
      <c r="D137" s="18"/>
      <c r="E137" s="18"/>
      <c r="F137" s="18"/>
      <c r="G137" s="18"/>
    </row>
    <row r="138" spans="2:7" ht="15" customHeight="1">
      <c r="B138" s="18"/>
      <c r="C138" s="18"/>
      <c r="D138" s="18"/>
      <c r="E138" s="18"/>
      <c r="F138" s="18"/>
      <c r="G138" s="18"/>
    </row>
    <row r="139" spans="2:7" ht="15" customHeight="1">
      <c r="B139" s="18"/>
      <c r="C139" s="18"/>
      <c r="D139" s="18"/>
      <c r="E139" s="18"/>
      <c r="F139" s="18"/>
      <c r="G139" s="18"/>
    </row>
    <row r="140" spans="2:7" ht="15" customHeight="1">
      <c r="B140" s="18"/>
      <c r="C140" s="18"/>
      <c r="D140" s="18"/>
      <c r="E140" s="18"/>
      <c r="F140" s="18"/>
      <c r="G140" s="18"/>
    </row>
    <row r="141" spans="2:7" ht="15" customHeight="1">
      <c r="B141" s="18"/>
      <c r="C141" s="18"/>
      <c r="D141" s="18"/>
      <c r="E141" s="18"/>
      <c r="F141" s="18"/>
      <c r="G141" s="18"/>
    </row>
    <row r="142" spans="2:7" ht="15" customHeight="1">
      <c r="B142" s="18"/>
      <c r="C142" s="18"/>
      <c r="D142" s="18"/>
      <c r="E142" s="18"/>
      <c r="F142" s="18"/>
      <c r="G142" s="18"/>
    </row>
    <row r="143" spans="2:7" ht="15" customHeight="1">
      <c r="B143" s="18"/>
      <c r="C143" s="18"/>
      <c r="D143" s="18"/>
      <c r="E143" s="18"/>
      <c r="F143" s="18"/>
      <c r="G143" s="18"/>
    </row>
    <row r="144" spans="2:7" ht="15" customHeight="1">
      <c r="B144" s="18"/>
      <c r="C144" s="18"/>
      <c r="D144" s="18"/>
      <c r="E144" s="18"/>
      <c r="F144" s="18"/>
      <c r="G144" s="18"/>
    </row>
    <row r="145" spans="2:7" ht="15" customHeight="1">
      <c r="B145" s="18"/>
      <c r="C145" s="18"/>
      <c r="D145" s="18"/>
      <c r="E145" s="18"/>
      <c r="F145" s="18"/>
      <c r="G145" s="18"/>
    </row>
    <row r="146" spans="2:7" ht="15" customHeight="1">
      <c r="B146" s="18"/>
      <c r="C146" s="18"/>
      <c r="D146" s="18"/>
      <c r="E146" s="18"/>
      <c r="F146" s="18"/>
      <c r="G146" s="18"/>
    </row>
    <row r="147" spans="2:7" ht="15" customHeight="1">
      <c r="B147" s="18"/>
      <c r="C147" s="18"/>
      <c r="D147" s="18"/>
      <c r="E147" s="18"/>
      <c r="F147" s="18"/>
      <c r="G147" s="18"/>
    </row>
    <row r="148" spans="2:7" ht="15" customHeight="1">
      <c r="B148" s="18"/>
      <c r="C148" s="18"/>
      <c r="D148" s="18"/>
      <c r="E148" s="18"/>
      <c r="F148" s="18"/>
      <c r="G148" s="18"/>
    </row>
    <row r="149" spans="2:7" ht="15" customHeight="1">
      <c r="B149" s="18"/>
      <c r="C149" s="18"/>
      <c r="D149" s="18"/>
      <c r="E149" s="18"/>
      <c r="F149" s="18"/>
      <c r="G149" s="18"/>
    </row>
    <row r="150" spans="2:7" ht="15" customHeight="1">
      <c r="B150" s="18"/>
      <c r="C150" s="18"/>
      <c r="D150" s="18"/>
      <c r="E150" s="18"/>
      <c r="F150" s="18"/>
      <c r="G150" s="18"/>
    </row>
    <row r="151" spans="2:7" ht="15" customHeight="1">
      <c r="B151" s="18"/>
      <c r="C151" s="18"/>
      <c r="D151" s="18"/>
      <c r="E151" s="18"/>
      <c r="F151" s="18"/>
      <c r="G151" s="18"/>
    </row>
    <row r="152" spans="2:7" ht="15" customHeight="1">
      <c r="B152" s="18"/>
      <c r="C152" s="18"/>
      <c r="D152" s="18"/>
      <c r="E152" s="18"/>
      <c r="F152" s="18"/>
      <c r="G152" s="18"/>
    </row>
    <row r="153" spans="2:7" ht="15" customHeight="1">
      <c r="B153" s="18"/>
      <c r="C153" s="18"/>
      <c r="D153" s="18"/>
      <c r="E153" s="18"/>
      <c r="F153" s="18"/>
      <c r="G153" s="18"/>
    </row>
    <row r="154" spans="2:7" ht="15" customHeight="1">
      <c r="B154" s="18"/>
      <c r="C154" s="18"/>
      <c r="D154" s="18"/>
      <c r="E154" s="18"/>
      <c r="F154" s="18"/>
      <c r="G154" s="18"/>
    </row>
    <row r="155" spans="2:7" ht="15" customHeight="1">
      <c r="B155" s="18"/>
      <c r="C155" s="18"/>
      <c r="D155" s="18"/>
      <c r="E155" s="18"/>
      <c r="F155" s="18"/>
      <c r="G155" s="18"/>
    </row>
    <row r="156" spans="2:7" ht="15" customHeight="1">
      <c r="B156" s="18"/>
      <c r="C156" s="18"/>
      <c r="D156" s="18"/>
      <c r="E156" s="18"/>
      <c r="F156" s="18"/>
      <c r="G156" s="18"/>
    </row>
    <row r="157" spans="2:7" ht="15" customHeight="1">
      <c r="B157" s="18"/>
      <c r="C157" s="18"/>
      <c r="D157" s="18"/>
      <c r="E157" s="18"/>
      <c r="F157" s="18"/>
      <c r="G157" s="18"/>
    </row>
    <row r="158" spans="2:7" ht="15" customHeight="1">
      <c r="B158" s="18"/>
      <c r="C158" s="18"/>
      <c r="D158" s="18"/>
      <c r="E158" s="18"/>
      <c r="F158" s="18"/>
      <c r="G158" s="18"/>
    </row>
    <row r="159" spans="2:7" ht="15" customHeight="1">
      <c r="B159" s="18"/>
      <c r="C159" s="18"/>
      <c r="D159" s="18"/>
      <c r="E159" s="18"/>
      <c r="F159" s="18"/>
      <c r="G159" s="18"/>
    </row>
    <row r="160" spans="2:7" ht="15" customHeight="1">
      <c r="B160" s="18"/>
      <c r="C160" s="18"/>
      <c r="D160" s="18"/>
      <c r="E160" s="18"/>
      <c r="F160" s="18"/>
      <c r="G160" s="18"/>
    </row>
    <row r="161" spans="2:7" ht="15" customHeight="1">
      <c r="B161" s="18"/>
      <c r="C161" s="18"/>
      <c r="D161" s="18"/>
      <c r="E161" s="18"/>
      <c r="F161" s="18"/>
      <c r="G161" s="18"/>
    </row>
    <row r="162" spans="2:7" ht="15" customHeight="1">
      <c r="B162" s="18"/>
      <c r="C162" s="18"/>
      <c r="D162" s="18"/>
      <c r="E162" s="18"/>
      <c r="F162" s="18"/>
      <c r="G162" s="18"/>
    </row>
    <row r="163" spans="2:7" ht="15" customHeight="1">
      <c r="B163" s="18"/>
      <c r="C163" s="18"/>
      <c r="D163" s="18"/>
      <c r="E163" s="18"/>
      <c r="F163" s="18"/>
      <c r="G163" s="18"/>
    </row>
    <row r="164" spans="2:7" ht="15" customHeight="1">
      <c r="B164" s="18"/>
      <c r="C164" s="18"/>
      <c r="D164" s="18"/>
      <c r="E164" s="18"/>
      <c r="F164" s="18"/>
      <c r="G164" s="18"/>
    </row>
    <row r="165" spans="2:7" ht="15" customHeight="1">
      <c r="B165" s="18"/>
      <c r="C165" s="18"/>
      <c r="D165" s="18"/>
      <c r="E165" s="18"/>
      <c r="F165" s="18"/>
      <c r="G165" s="18"/>
    </row>
    <row r="166" spans="2:7" ht="15" customHeight="1">
      <c r="B166" s="18"/>
      <c r="C166" s="18"/>
      <c r="D166" s="18"/>
      <c r="E166" s="18"/>
      <c r="F166" s="18"/>
      <c r="G166" s="18"/>
    </row>
    <row r="167" spans="2:7" ht="15" customHeight="1">
      <c r="B167" s="18"/>
      <c r="C167" s="18"/>
      <c r="D167" s="18"/>
      <c r="E167" s="18"/>
      <c r="F167" s="18"/>
      <c r="G167" s="18"/>
    </row>
    <row r="168" spans="2:7" ht="15" customHeight="1">
      <c r="B168" s="18"/>
      <c r="C168" s="18"/>
      <c r="D168" s="18"/>
      <c r="E168" s="18"/>
      <c r="F168" s="18"/>
      <c r="G168" s="18"/>
    </row>
    <row r="169" spans="2:7" ht="15" customHeight="1">
      <c r="B169" s="18"/>
      <c r="C169" s="18"/>
      <c r="D169" s="18"/>
      <c r="E169" s="18"/>
      <c r="F169" s="18"/>
      <c r="G169" s="18"/>
    </row>
    <row r="170" spans="2:7" ht="15" customHeight="1">
      <c r="B170" s="18"/>
      <c r="C170" s="18"/>
      <c r="D170" s="18"/>
      <c r="E170" s="18"/>
      <c r="F170" s="18"/>
      <c r="G170" s="18"/>
    </row>
    <row r="171" spans="2:7" ht="15" customHeight="1">
      <c r="B171" s="18"/>
      <c r="C171" s="18"/>
      <c r="D171" s="18"/>
      <c r="E171" s="18"/>
      <c r="F171" s="18"/>
      <c r="G171" s="18"/>
    </row>
    <row r="172" spans="2:7" ht="15" customHeight="1">
      <c r="B172" s="18"/>
      <c r="C172" s="18"/>
      <c r="D172" s="18"/>
      <c r="E172" s="18"/>
      <c r="F172" s="18"/>
      <c r="G172" s="18"/>
    </row>
    <row r="173" spans="2:7" ht="15" customHeight="1">
      <c r="B173" s="18"/>
      <c r="C173" s="18"/>
      <c r="D173" s="18"/>
      <c r="E173" s="18"/>
      <c r="F173" s="18"/>
      <c r="G173" s="18"/>
    </row>
    <row r="174" spans="2:7" ht="15" customHeight="1">
      <c r="B174" s="18"/>
      <c r="C174" s="18"/>
      <c r="D174" s="18"/>
      <c r="E174" s="18"/>
      <c r="F174" s="18"/>
      <c r="G174" s="18"/>
    </row>
    <row r="175" spans="2:7" ht="15" customHeight="1">
      <c r="B175" s="18"/>
      <c r="C175" s="18"/>
      <c r="D175" s="18"/>
      <c r="E175" s="18"/>
      <c r="F175" s="18"/>
      <c r="G175" s="18"/>
    </row>
    <row r="176" spans="2:7" ht="15" customHeight="1">
      <c r="B176" s="18"/>
      <c r="C176" s="18"/>
      <c r="D176" s="18"/>
      <c r="E176" s="18"/>
      <c r="F176" s="18"/>
      <c r="G176" s="18"/>
    </row>
    <row r="177" spans="2:7" ht="15" customHeight="1">
      <c r="B177" s="18"/>
      <c r="C177" s="18"/>
      <c r="D177" s="18"/>
      <c r="E177" s="18"/>
      <c r="F177" s="18"/>
      <c r="G177" s="18"/>
    </row>
    <row r="178" spans="2:7" ht="15" customHeight="1">
      <c r="B178" s="18"/>
      <c r="C178" s="18"/>
      <c r="D178" s="18"/>
      <c r="E178" s="18"/>
      <c r="F178" s="18"/>
      <c r="G178" s="18"/>
    </row>
    <row r="179" spans="2:7" ht="15" customHeight="1">
      <c r="B179" s="18"/>
      <c r="C179" s="18"/>
      <c r="D179" s="18"/>
      <c r="E179" s="18"/>
      <c r="F179" s="18"/>
      <c r="G179" s="18"/>
    </row>
    <row r="180" spans="2:7" ht="15" customHeight="1">
      <c r="B180" s="18"/>
      <c r="C180" s="18"/>
      <c r="D180" s="18"/>
      <c r="E180" s="18"/>
      <c r="F180" s="18"/>
      <c r="G180" s="18"/>
    </row>
    <row r="181" spans="2:7" ht="15" customHeight="1">
      <c r="B181" s="18"/>
      <c r="C181" s="18"/>
      <c r="D181" s="18"/>
      <c r="E181" s="18"/>
      <c r="F181" s="18"/>
      <c r="G181" s="18"/>
    </row>
    <row r="182" spans="2:7" ht="15" customHeight="1">
      <c r="B182" s="18"/>
      <c r="C182" s="18"/>
      <c r="D182" s="18"/>
      <c r="E182" s="18"/>
      <c r="F182" s="18"/>
      <c r="G182" s="18"/>
    </row>
    <row r="183" spans="2:7" ht="15" customHeight="1">
      <c r="B183" s="18"/>
      <c r="C183" s="18"/>
      <c r="D183" s="18"/>
      <c r="E183" s="18"/>
      <c r="F183" s="18"/>
      <c r="G183" s="18"/>
    </row>
    <row r="184" spans="2:7" ht="15" customHeight="1">
      <c r="B184" s="18"/>
      <c r="C184" s="18"/>
      <c r="D184" s="18"/>
      <c r="E184" s="18"/>
      <c r="F184" s="18"/>
      <c r="G184" s="18"/>
    </row>
    <row r="185" spans="2:7" ht="15" customHeight="1">
      <c r="B185" s="18"/>
      <c r="C185" s="18"/>
      <c r="D185" s="18"/>
      <c r="E185" s="18"/>
      <c r="F185" s="18"/>
      <c r="G185" s="18"/>
    </row>
    <row r="186" spans="2:7" ht="15" customHeight="1">
      <c r="B186" s="18"/>
      <c r="C186" s="18"/>
      <c r="D186" s="18"/>
      <c r="E186" s="18"/>
      <c r="F186" s="18"/>
      <c r="G186" s="18"/>
    </row>
    <row r="187" spans="2:7" ht="15" customHeight="1">
      <c r="B187" s="18"/>
      <c r="C187" s="18"/>
      <c r="D187" s="18"/>
      <c r="E187" s="18"/>
      <c r="F187" s="18"/>
      <c r="G187" s="18"/>
    </row>
    <row r="188" spans="2:7" ht="15" customHeight="1">
      <c r="B188" s="18"/>
      <c r="C188" s="18"/>
      <c r="D188" s="18"/>
      <c r="E188" s="18"/>
      <c r="F188" s="18"/>
      <c r="G188" s="18"/>
    </row>
    <row r="189" spans="2:7" ht="15" customHeight="1">
      <c r="B189" s="18"/>
      <c r="C189" s="18"/>
      <c r="D189" s="18"/>
      <c r="E189" s="18"/>
      <c r="F189" s="18"/>
      <c r="G189" s="18"/>
    </row>
    <row r="190" spans="2:7" ht="15" customHeight="1">
      <c r="B190" s="18"/>
      <c r="C190" s="18"/>
      <c r="D190" s="18"/>
      <c r="E190" s="18"/>
      <c r="F190" s="18"/>
      <c r="G190" s="18"/>
    </row>
    <row r="191" spans="2:7" ht="15" customHeight="1">
      <c r="B191" s="18"/>
      <c r="C191" s="18"/>
      <c r="D191" s="18"/>
      <c r="E191" s="18"/>
      <c r="F191" s="18"/>
      <c r="G191" s="18"/>
    </row>
    <row r="192" spans="2:7" ht="15" customHeight="1">
      <c r="B192" s="18"/>
      <c r="C192" s="18"/>
      <c r="D192" s="18"/>
      <c r="E192" s="18"/>
      <c r="F192" s="18"/>
      <c r="G192" s="18"/>
    </row>
    <row r="193" spans="2:7" ht="15" customHeight="1">
      <c r="B193" s="18"/>
      <c r="C193" s="18"/>
      <c r="D193" s="18"/>
      <c r="E193" s="18"/>
      <c r="F193" s="18"/>
      <c r="G193" s="18"/>
    </row>
    <row r="194" spans="2:7" ht="15" customHeight="1">
      <c r="B194" s="18"/>
      <c r="C194" s="18"/>
      <c r="D194" s="18"/>
      <c r="E194" s="18"/>
      <c r="F194" s="18"/>
      <c r="G194" s="18"/>
    </row>
    <row r="195" spans="2:7" ht="15" customHeight="1">
      <c r="B195" s="18"/>
      <c r="C195" s="18"/>
      <c r="D195" s="18"/>
      <c r="E195" s="18"/>
      <c r="F195" s="18"/>
      <c r="G195" s="18"/>
    </row>
    <row r="196" spans="2:7" ht="15" customHeight="1">
      <c r="B196" s="18"/>
      <c r="C196" s="18"/>
      <c r="D196" s="18"/>
      <c r="E196" s="18"/>
      <c r="F196" s="18"/>
      <c r="G196" s="18"/>
    </row>
    <row r="197" spans="2:7" ht="15" customHeight="1">
      <c r="B197" s="18"/>
      <c r="C197" s="18"/>
      <c r="D197" s="18"/>
      <c r="E197" s="18"/>
      <c r="F197" s="18"/>
      <c r="G197" s="18"/>
    </row>
    <row r="198" spans="2:7" ht="15" customHeight="1">
      <c r="B198" s="18"/>
      <c r="C198" s="18"/>
      <c r="D198" s="18"/>
      <c r="E198" s="18"/>
      <c r="F198" s="18"/>
      <c r="G198" s="18"/>
    </row>
    <row r="199" spans="2:7" ht="15" customHeight="1">
      <c r="B199" s="18"/>
      <c r="C199" s="18"/>
      <c r="D199" s="18"/>
      <c r="E199" s="18"/>
      <c r="F199" s="18"/>
      <c r="G199" s="18"/>
    </row>
    <row r="200" spans="2:7" ht="15" customHeight="1">
      <c r="B200" s="18"/>
      <c r="C200" s="18"/>
      <c r="D200" s="18"/>
      <c r="E200" s="18"/>
      <c r="F200" s="18"/>
      <c r="G200" s="18"/>
    </row>
    <row r="201" spans="2:7" ht="15" customHeight="1">
      <c r="B201" s="18"/>
      <c r="C201" s="18"/>
      <c r="D201" s="18"/>
      <c r="E201" s="18"/>
      <c r="F201" s="18"/>
      <c r="G201" s="18"/>
    </row>
    <row r="202" spans="2:7" ht="15" customHeight="1">
      <c r="B202" s="18"/>
      <c r="C202" s="18"/>
      <c r="D202" s="18"/>
      <c r="E202" s="18"/>
      <c r="F202" s="18"/>
      <c r="G202" s="18"/>
    </row>
    <row r="203" spans="2:7" ht="15" customHeight="1">
      <c r="B203" s="18"/>
      <c r="C203" s="18"/>
      <c r="D203" s="18"/>
      <c r="E203" s="18"/>
      <c r="F203" s="18"/>
      <c r="G203" s="18"/>
    </row>
    <row r="204" spans="2:7" ht="15" customHeight="1">
      <c r="B204" s="18"/>
      <c r="C204" s="18"/>
      <c r="D204" s="18"/>
      <c r="E204" s="18"/>
      <c r="F204" s="18"/>
      <c r="G204" s="18"/>
    </row>
    <row r="205" spans="2:7" ht="15" customHeight="1">
      <c r="B205" s="18"/>
      <c r="C205" s="18"/>
      <c r="D205" s="18"/>
      <c r="E205" s="18"/>
      <c r="F205" s="18"/>
      <c r="G205" s="18"/>
    </row>
    <row r="206" spans="2:7" ht="15" customHeight="1">
      <c r="B206" s="18"/>
      <c r="C206" s="18"/>
      <c r="D206" s="18"/>
      <c r="E206" s="18"/>
      <c r="F206" s="18"/>
      <c r="G206" s="18"/>
    </row>
    <row r="207" spans="2:7" ht="15" customHeight="1">
      <c r="B207" s="18"/>
      <c r="C207" s="18"/>
      <c r="D207" s="18"/>
      <c r="E207" s="18"/>
      <c r="F207" s="18"/>
      <c r="G207" s="18"/>
    </row>
    <row r="208" spans="2:7" ht="15" customHeight="1">
      <c r="B208" s="18"/>
      <c r="C208" s="18"/>
      <c r="D208" s="18"/>
      <c r="E208" s="18"/>
      <c r="F208" s="18"/>
      <c r="G208" s="18"/>
    </row>
    <row r="209" spans="2:7" ht="15" customHeight="1">
      <c r="B209" s="18"/>
      <c r="C209" s="18"/>
      <c r="D209" s="18"/>
      <c r="E209" s="18"/>
      <c r="F209" s="18"/>
      <c r="G209" s="18"/>
    </row>
    <row r="210" spans="2:7" ht="15" customHeight="1">
      <c r="B210" s="18"/>
      <c r="C210" s="18"/>
      <c r="D210" s="18"/>
      <c r="E210" s="18"/>
      <c r="F210" s="18"/>
      <c r="G210" s="18"/>
    </row>
    <row r="211" spans="2:7" ht="15" customHeight="1">
      <c r="B211" s="18"/>
      <c r="C211" s="18"/>
      <c r="D211" s="18"/>
      <c r="E211" s="18"/>
      <c r="F211" s="18"/>
      <c r="G211" s="18"/>
    </row>
    <row r="212" spans="2:7" ht="15" customHeight="1">
      <c r="B212" s="18"/>
      <c r="C212" s="18"/>
      <c r="D212" s="18"/>
      <c r="E212" s="18"/>
      <c r="F212" s="18"/>
      <c r="G212" s="18"/>
    </row>
    <row r="213" spans="2:7" ht="15" customHeight="1">
      <c r="B213" s="18"/>
      <c r="C213" s="18"/>
      <c r="D213" s="18"/>
      <c r="E213" s="18"/>
      <c r="F213" s="18"/>
      <c r="G213" s="18"/>
    </row>
    <row r="214" spans="2:7" ht="15" customHeight="1">
      <c r="B214" s="18"/>
      <c r="C214" s="18"/>
      <c r="D214" s="18"/>
      <c r="E214" s="18"/>
      <c r="F214" s="18"/>
      <c r="G214" s="18"/>
    </row>
    <row r="215" spans="2:7" ht="15" customHeight="1">
      <c r="B215" s="18"/>
      <c r="C215" s="18"/>
      <c r="D215" s="18"/>
      <c r="E215" s="18"/>
      <c r="F215" s="18"/>
      <c r="G215" s="18"/>
    </row>
    <row r="216" spans="2:7" ht="15" customHeight="1">
      <c r="B216" s="18"/>
      <c r="C216" s="18"/>
      <c r="D216" s="18"/>
      <c r="E216" s="18"/>
      <c r="F216" s="18"/>
      <c r="G216" s="18"/>
    </row>
    <row r="217" spans="2:7" ht="15" customHeight="1">
      <c r="B217" s="18"/>
      <c r="C217" s="18"/>
      <c r="D217" s="18"/>
      <c r="E217" s="18"/>
      <c r="F217" s="18"/>
      <c r="G217" s="18"/>
    </row>
    <row r="218" spans="2:7" ht="15" customHeight="1">
      <c r="B218" s="18"/>
      <c r="C218" s="18"/>
      <c r="D218" s="18"/>
      <c r="E218" s="18"/>
      <c r="F218" s="18"/>
      <c r="G218" s="18"/>
    </row>
    <row r="219" spans="2:7" ht="15" customHeight="1">
      <c r="B219" s="18"/>
      <c r="C219" s="18"/>
      <c r="D219" s="18"/>
      <c r="E219" s="18"/>
      <c r="F219" s="18"/>
      <c r="G219" s="18"/>
    </row>
    <row r="220" spans="2:7" ht="15" customHeight="1">
      <c r="B220" s="18"/>
      <c r="C220" s="18"/>
      <c r="D220" s="18"/>
      <c r="E220" s="18"/>
      <c r="F220" s="18"/>
      <c r="G220" s="18"/>
    </row>
    <row r="221" spans="2:7" ht="15" customHeight="1">
      <c r="B221" s="18"/>
      <c r="C221" s="18"/>
      <c r="D221" s="18"/>
      <c r="E221" s="18"/>
      <c r="F221" s="18"/>
      <c r="G221" s="18"/>
    </row>
    <row r="222" spans="2:7" ht="15" customHeight="1">
      <c r="B222" s="18"/>
      <c r="C222" s="18"/>
      <c r="D222" s="18"/>
      <c r="E222" s="18"/>
      <c r="F222" s="18"/>
      <c r="G222" s="18"/>
    </row>
    <row r="223" spans="2:7" ht="15" customHeight="1">
      <c r="B223" s="18"/>
      <c r="C223" s="18"/>
      <c r="D223" s="18"/>
      <c r="E223" s="18"/>
      <c r="F223" s="18"/>
      <c r="G223" s="18"/>
    </row>
    <row r="224" spans="2:7" ht="15" customHeight="1">
      <c r="B224" s="18"/>
      <c r="C224" s="18"/>
      <c r="D224" s="18"/>
      <c r="E224" s="18"/>
      <c r="F224" s="18"/>
      <c r="G224" s="18"/>
    </row>
    <row r="225" spans="2:7" ht="15" customHeight="1">
      <c r="B225" s="18"/>
      <c r="C225" s="18"/>
      <c r="D225" s="18"/>
      <c r="E225" s="18"/>
      <c r="F225" s="18"/>
      <c r="G225" s="18"/>
    </row>
    <row r="226" spans="2:7" ht="15" customHeight="1">
      <c r="B226" s="18"/>
      <c r="C226" s="18"/>
      <c r="D226" s="18"/>
      <c r="E226" s="18"/>
      <c r="F226" s="18"/>
      <c r="G226" s="18"/>
    </row>
    <row r="227" spans="2:7" ht="15" customHeight="1">
      <c r="B227" s="18"/>
      <c r="C227" s="18"/>
      <c r="D227" s="18"/>
      <c r="E227" s="18"/>
      <c r="F227" s="18"/>
      <c r="G227" s="18"/>
    </row>
    <row r="228" spans="2:7" ht="15" customHeight="1">
      <c r="B228" s="18"/>
      <c r="C228" s="18"/>
      <c r="D228" s="18"/>
      <c r="E228" s="18"/>
      <c r="F228" s="18"/>
      <c r="G228" s="18"/>
    </row>
    <row r="229" spans="2:7" ht="15" customHeight="1">
      <c r="B229" s="18"/>
      <c r="C229" s="18"/>
      <c r="D229" s="18"/>
      <c r="E229" s="18"/>
      <c r="F229" s="18"/>
      <c r="G229" s="18"/>
    </row>
    <row r="230" spans="2:7" ht="15" customHeight="1">
      <c r="B230" s="18"/>
      <c r="C230" s="18"/>
      <c r="D230" s="18"/>
      <c r="E230" s="18"/>
      <c r="F230" s="18"/>
      <c r="G230" s="18"/>
    </row>
    <row r="231" spans="2:7" ht="15" customHeight="1">
      <c r="B231" s="18"/>
      <c r="C231" s="18"/>
      <c r="D231" s="18"/>
      <c r="E231" s="18"/>
      <c r="F231" s="18"/>
      <c r="G231" s="18"/>
    </row>
    <row r="232" spans="2:7" ht="15" customHeight="1">
      <c r="B232" s="18"/>
      <c r="C232" s="18"/>
      <c r="D232" s="18"/>
      <c r="E232" s="18"/>
      <c r="F232" s="18"/>
      <c r="G232" s="18"/>
    </row>
    <row r="233" spans="2:7" ht="15" customHeight="1">
      <c r="B233" s="18"/>
      <c r="C233" s="18"/>
      <c r="D233" s="18"/>
      <c r="E233" s="18"/>
      <c r="F233" s="18"/>
      <c r="G233" s="18"/>
    </row>
    <row r="234" spans="2:7" ht="15" customHeight="1">
      <c r="B234" s="18"/>
      <c r="C234" s="18"/>
      <c r="D234" s="18"/>
      <c r="E234" s="18"/>
      <c r="F234" s="18"/>
      <c r="G234" s="18"/>
    </row>
    <row r="235" spans="2:7" ht="15" customHeight="1">
      <c r="B235" s="18"/>
      <c r="C235" s="18"/>
      <c r="D235" s="18"/>
      <c r="E235" s="18"/>
      <c r="F235" s="18"/>
      <c r="G235" s="18"/>
    </row>
    <row r="236" spans="2:7" ht="15" customHeight="1">
      <c r="B236" s="18"/>
      <c r="C236" s="18"/>
      <c r="D236" s="18"/>
      <c r="E236" s="18"/>
      <c r="F236" s="18"/>
      <c r="G236" s="18"/>
    </row>
    <row r="237" spans="2:7" ht="15" customHeight="1">
      <c r="B237" s="18"/>
      <c r="C237" s="18"/>
      <c r="D237" s="18"/>
      <c r="E237" s="18"/>
      <c r="F237" s="18"/>
      <c r="G237" s="18"/>
    </row>
    <row r="238" spans="2:7" ht="15" customHeight="1">
      <c r="B238" s="18"/>
      <c r="C238" s="18"/>
      <c r="D238" s="18"/>
      <c r="E238" s="18"/>
      <c r="F238" s="18"/>
      <c r="G238" s="18"/>
    </row>
    <row r="239" spans="2:7" ht="15" customHeight="1">
      <c r="B239" s="18"/>
      <c r="C239" s="18"/>
      <c r="D239" s="18"/>
      <c r="E239" s="18"/>
      <c r="F239" s="18"/>
      <c r="G239" s="18"/>
    </row>
    <row r="240" spans="2:7" ht="15" customHeight="1">
      <c r="B240" s="18"/>
      <c r="C240" s="18"/>
      <c r="D240" s="18"/>
      <c r="E240" s="18"/>
      <c r="F240" s="18"/>
      <c r="G240" s="18"/>
    </row>
    <row r="241" spans="2:7" ht="15" customHeight="1">
      <c r="B241" s="18"/>
      <c r="C241" s="18"/>
      <c r="D241" s="18"/>
      <c r="E241" s="18"/>
      <c r="F241" s="18"/>
      <c r="G241" s="18"/>
    </row>
    <row r="242" spans="2:7" ht="15" customHeight="1">
      <c r="B242" s="18"/>
      <c r="C242" s="18"/>
      <c r="D242" s="18"/>
      <c r="E242" s="18"/>
      <c r="F242" s="18"/>
      <c r="G242" s="18"/>
    </row>
    <row r="243" spans="2:7" ht="15" customHeight="1">
      <c r="B243" s="18"/>
      <c r="C243" s="18"/>
      <c r="D243" s="18"/>
      <c r="E243" s="18"/>
      <c r="F243" s="18"/>
      <c r="G243" s="18"/>
    </row>
    <row r="244" spans="2:7" ht="15" customHeight="1">
      <c r="B244" s="18"/>
      <c r="C244" s="18"/>
      <c r="D244" s="18"/>
      <c r="E244" s="18"/>
      <c r="F244" s="18"/>
      <c r="G244" s="18"/>
    </row>
    <row r="245" spans="2:7" ht="15" customHeight="1">
      <c r="B245" s="18"/>
      <c r="C245" s="18"/>
      <c r="D245" s="18"/>
      <c r="E245" s="18"/>
      <c r="F245" s="18"/>
      <c r="G245" s="18"/>
    </row>
    <row r="246" spans="2:7" ht="15" customHeight="1">
      <c r="B246" s="18"/>
      <c r="C246" s="18"/>
      <c r="D246" s="18"/>
      <c r="E246" s="18"/>
      <c r="F246" s="18"/>
      <c r="G246" s="18"/>
    </row>
    <row r="247" spans="2:7" ht="15" customHeight="1">
      <c r="B247" s="18"/>
      <c r="C247" s="18"/>
      <c r="D247" s="18"/>
      <c r="E247" s="18"/>
      <c r="F247" s="18"/>
      <c r="G247" s="18"/>
    </row>
    <row r="248" spans="2:7" ht="15" customHeight="1">
      <c r="B248" s="18"/>
      <c r="C248" s="18"/>
      <c r="D248" s="18"/>
      <c r="E248" s="18"/>
      <c r="F248" s="18"/>
      <c r="G248" s="18"/>
    </row>
    <row r="249" spans="2:7" ht="15" customHeight="1">
      <c r="B249" s="18"/>
      <c r="C249" s="18"/>
      <c r="D249" s="18"/>
      <c r="E249" s="18"/>
      <c r="F249" s="18"/>
      <c r="G249" s="18"/>
    </row>
    <row r="250" spans="2:7" ht="15" customHeight="1">
      <c r="B250" s="18"/>
      <c r="C250" s="18"/>
      <c r="D250" s="18"/>
      <c r="E250" s="18"/>
      <c r="F250" s="18"/>
      <c r="G250" s="18"/>
    </row>
    <row r="251" spans="2:7" ht="15" customHeight="1">
      <c r="B251" s="18"/>
      <c r="C251" s="18"/>
      <c r="D251" s="18"/>
      <c r="E251" s="18"/>
      <c r="F251" s="18"/>
      <c r="G251" s="18"/>
    </row>
    <row r="252" spans="2:7" ht="15" customHeight="1">
      <c r="B252" s="18"/>
      <c r="C252" s="18"/>
      <c r="D252" s="18"/>
      <c r="E252" s="18"/>
      <c r="F252" s="18"/>
      <c r="G252" s="18"/>
    </row>
    <row r="253" spans="2:7" ht="15" customHeight="1">
      <c r="B253" s="18"/>
      <c r="C253" s="18"/>
      <c r="D253" s="18"/>
      <c r="E253" s="18"/>
      <c r="F253" s="18"/>
      <c r="G253" s="18"/>
    </row>
    <row r="254" spans="2:7" ht="15" customHeight="1">
      <c r="B254" s="18"/>
      <c r="C254" s="18"/>
      <c r="D254" s="18"/>
      <c r="E254" s="18"/>
      <c r="F254" s="18"/>
      <c r="G254" s="18"/>
    </row>
    <row r="255" spans="2:7" ht="15" customHeight="1">
      <c r="B255" s="18"/>
      <c r="C255" s="18"/>
      <c r="D255" s="18"/>
      <c r="E255" s="18"/>
      <c r="F255" s="18"/>
      <c r="G255" s="18"/>
    </row>
    <row r="256" spans="2:7" ht="15" customHeight="1">
      <c r="B256" s="18"/>
      <c r="C256" s="18"/>
      <c r="D256" s="18"/>
      <c r="E256" s="18"/>
      <c r="F256" s="18"/>
      <c r="G256" s="18"/>
    </row>
    <row r="257" spans="2:7" ht="15" customHeight="1">
      <c r="B257" s="18"/>
      <c r="C257" s="18"/>
      <c r="D257" s="18"/>
      <c r="E257" s="18"/>
      <c r="F257" s="18"/>
      <c r="G257" s="18"/>
    </row>
    <row r="258" spans="2:7" ht="15" customHeight="1">
      <c r="B258" s="18"/>
      <c r="C258" s="18"/>
      <c r="D258" s="18"/>
      <c r="E258" s="18"/>
      <c r="F258" s="18"/>
      <c r="G258" s="18"/>
    </row>
    <row r="259" spans="2:7" ht="15" customHeight="1">
      <c r="B259" s="18"/>
      <c r="C259" s="18"/>
      <c r="D259" s="18"/>
      <c r="E259" s="18"/>
      <c r="F259" s="18"/>
      <c r="G259" s="18"/>
    </row>
    <row r="260" spans="2:7" ht="15" customHeight="1">
      <c r="B260" s="18"/>
      <c r="C260" s="18"/>
      <c r="D260" s="18"/>
      <c r="E260" s="18"/>
      <c r="F260" s="18"/>
      <c r="G260" s="18"/>
    </row>
    <row r="261" spans="2:7" ht="15" customHeight="1">
      <c r="B261" s="18"/>
      <c r="C261" s="18"/>
      <c r="D261" s="18"/>
      <c r="E261" s="18"/>
      <c r="F261" s="18"/>
      <c r="G261" s="18"/>
    </row>
    <row r="262" spans="2:7" ht="15" customHeight="1">
      <c r="B262" s="18"/>
      <c r="C262" s="18"/>
      <c r="D262" s="18"/>
      <c r="E262" s="18"/>
      <c r="F262" s="18"/>
      <c r="G262" s="18"/>
    </row>
    <row r="263" spans="2:7" ht="15" customHeight="1">
      <c r="B263" s="18"/>
      <c r="C263" s="18"/>
      <c r="D263" s="18"/>
      <c r="E263" s="18"/>
      <c r="F263" s="18"/>
      <c r="G263" s="18"/>
    </row>
    <row r="264" spans="2:7" ht="15" customHeight="1">
      <c r="B264" s="18"/>
      <c r="C264" s="18"/>
      <c r="D264" s="18"/>
      <c r="E264" s="18"/>
      <c r="F264" s="18"/>
      <c r="G264" s="18"/>
    </row>
    <row r="265" spans="2:7" ht="15" customHeight="1">
      <c r="B265" s="18"/>
      <c r="C265" s="18"/>
      <c r="D265" s="18"/>
      <c r="E265" s="18"/>
      <c r="F265" s="18"/>
      <c r="G265" s="18"/>
    </row>
    <row r="266" spans="2:7" ht="15" customHeight="1">
      <c r="B266" s="18"/>
      <c r="C266" s="18"/>
      <c r="D266" s="18"/>
      <c r="E266" s="18"/>
      <c r="F266" s="18"/>
      <c r="G266" s="18"/>
    </row>
    <row r="267" spans="2:7" ht="15" customHeight="1">
      <c r="B267" s="18"/>
      <c r="C267" s="18"/>
      <c r="D267" s="18"/>
      <c r="E267" s="18"/>
      <c r="F267" s="18"/>
      <c r="G267" s="18"/>
    </row>
    <row r="268" spans="2:7" ht="15" customHeight="1">
      <c r="B268" s="18"/>
      <c r="C268" s="18"/>
      <c r="D268" s="18"/>
      <c r="E268" s="18"/>
      <c r="F268" s="18"/>
      <c r="G268" s="18"/>
    </row>
    <row r="269" spans="2:7" ht="15" customHeight="1">
      <c r="B269" s="18"/>
      <c r="C269" s="18"/>
      <c r="D269" s="18"/>
      <c r="E269" s="18"/>
      <c r="F269" s="18"/>
      <c r="G269" s="18"/>
    </row>
    <row r="270" spans="2:7" ht="15" customHeight="1">
      <c r="B270" s="18"/>
      <c r="C270" s="18"/>
      <c r="D270" s="18"/>
      <c r="E270" s="18"/>
      <c r="F270" s="18"/>
      <c r="G270" s="18"/>
    </row>
    <row r="271" spans="2:7" ht="15" customHeight="1">
      <c r="B271" s="18"/>
      <c r="C271" s="18"/>
      <c r="D271" s="18"/>
      <c r="E271" s="18"/>
      <c r="F271" s="18"/>
      <c r="G271" s="18"/>
    </row>
    <row r="272" spans="2:7" ht="15" customHeight="1">
      <c r="B272" s="18"/>
      <c r="C272" s="18"/>
      <c r="D272" s="18"/>
      <c r="E272" s="18"/>
      <c r="F272" s="18"/>
      <c r="G272" s="18"/>
    </row>
    <row r="273" spans="2:7" ht="15" customHeight="1">
      <c r="B273" s="18"/>
      <c r="C273" s="18"/>
      <c r="D273" s="18"/>
      <c r="E273" s="18"/>
      <c r="F273" s="18"/>
      <c r="G273" s="18"/>
    </row>
    <row r="274" spans="2:7" ht="15" customHeight="1">
      <c r="B274" s="18"/>
      <c r="C274" s="18"/>
      <c r="D274" s="18"/>
      <c r="E274" s="18"/>
      <c r="F274" s="18"/>
      <c r="G274" s="18"/>
    </row>
    <row r="275" spans="2:7" ht="15" customHeight="1">
      <c r="B275" s="18"/>
      <c r="C275" s="18"/>
      <c r="D275" s="18"/>
      <c r="E275" s="18"/>
      <c r="F275" s="18"/>
      <c r="G275" s="18"/>
    </row>
    <row r="276" spans="2:7" ht="15" customHeight="1">
      <c r="B276" s="18"/>
      <c r="C276" s="18"/>
      <c r="D276" s="18"/>
      <c r="E276" s="18"/>
      <c r="F276" s="18"/>
      <c r="G276" s="18"/>
    </row>
    <row r="277" spans="2:7" ht="15" customHeight="1">
      <c r="B277" s="18"/>
      <c r="C277" s="18"/>
      <c r="D277" s="18"/>
      <c r="E277" s="18"/>
      <c r="F277" s="18"/>
      <c r="G277" s="18"/>
    </row>
    <row r="278" spans="2:7" ht="15" customHeight="1">
      <c r="B278" s="18"/>
      <c r="C278" s="18"/>
      <c r="D278" s="18"/>
      <c r="E278" s="18"/>
      <c r="F278" s="18"/>
      <c r="G278" s="18"/>
    </row>
    <row r="279" spans="2:7" ht="15" customHeight="1">
      <c r="B279" s="18"/>
      <c r="C279" s="18"/>
      <c r="D279" s="18"/>
      <c r="E279" s="18"/>
      <c r="F279" s="18"/>
      <c r="G279" s="18"/>
    </row>
    <row r="280" spans="2:7" ht="15" customHeight="1">
      <c r="B280" s="18"/>
      <c r="C280" s="18"/>
      <c r="D280" s="18"/>
      <c r="E280" s="18"/>
      <c r="F280" s="18"/>
      <c r="G280" s="18"/>
    </row>
    <row r="281" spans="2:7" ht="15" customHeight="1">
      <c r="B281" s="18"/>
      <c r="C281" s="18"/>
      <c r="D281" s="18"/>
      <c r="E281" s="18"/>
      <c r="F281" s="18"/>
      <c r="G281" s="18"/>
    </row>
    <row r="282" spans="2:7" ht="15" customHeight="1">
      <c r="B282" s="18"/>
      <c r="C282" s="18"/>
      <c r="D282" s="18"/>
      <c r="E282" s="18"/>
      <c r="F282" s="18"/>
      <c r="G282" s="18"/>
    </row>
    <row r="283" spans="2:7" ht="15" customHeight="1">
      <c r="B283" s="18"/>
      <c r="C283" s="18"/>
      <c r="D283" s="18"/>
      <c r="E283" s="18"/>
      <c r="F283" s="18"/>
      <c r="G283" s="18"/>
    </row>
    <row r="284" spans="2:7" ht="15" customHeight="1">
      <c r="B284" s="18"/>
      <c r="C284" s="18"/>
      <c r="D284" s="18"/>
      <c r="E284" s="18"/>
      <c r="F284" s="18"/>
      <c r="G284" s="18"/>
    </row>
    <row r="285" spans="2:7" ht="15" customHeight="1">
      <c r="B285" s="18"/>
      <c r="C285" s="18"/>
      <c r="D285" s="18"/>
      <c r="E285" s="18"/>
      <c r="F285" s="18"/>
      <c r="G285" s="18"/>
    </row>
    <row r="286" spans="2:7" ht="15" customHeight="1">
      <c r="B286" s="18"/>
      <c r="C286" s="18"/>
      <c r="D286" s="18"/>
      <c r="E286" s="18"/>
      <c r="F286" s="18"/>
      <c r="G286" s="18"/>
    </row>
    <row r="287" spans="2:7" ht="15" customHeight="1">
      <c r="B287" s="18"/>
      <c r="C287" s="18"/>
      <c r="D287" s="18"/>
      <c r="E287" s="18"/>
      <c r="F287" s="18"/>
      <c r="G287" s="18"/>
    </row>
    <row r="288" spans="2:7" ht="15" customHeight="1">
      <c r="B288" s="18"/>
      <c r="C288" s="18"/>
      <c r="D288" s="18"/>
      <c r="E288" s="18"/>
      <c r="F288" s="18"/>
      <c r="G288" s="18"/>
    </row>
    <row r="289" spans="2:7" ht="15" customHeight="1">
      <c r="B289" s="18"/>
      <c r="C289" s="18"/>
      <c r="D289" s="18"/>
      <c r="E289" s="18"/>
      <c r="F289" s="18"/>
      <c r="G289" s="18"/>
    </row>
    <row r="290" spans="2:7" ht="15" customHeight="1">
      <c r="B290" s="18"/>
      <c r="C290" s="18"/>
      <c r="D290" s="18"/>
      <c r="E290" s="18"/>
      <c r="F290" s="18"/>
      <c r="G290" s="18"/>
    </row>
    <row r="291" spans="2:7" ht="15" customHeight="1">
      <c r="B291" s="18"/>
      <c r="C291" s="18"/>
      <c r="D291" s="18"/>
      <c r="E291" s="18"/>
      <c r="F291" s="18"/>
      <c r="G291" s="18"/>
    </row>
    <row r="292" spans="2:7" ht="15" customHeight="1">
      <c r="B292" s="18"/>
      <c r="C292" s="18"/>
      <c r="D292" s="18"/>
      <c r="E292" s="18"/>
      <c r="F292" s="18"/>
      <c r="G292" s="18"/>
    </row>
    <row r="293" spans="2:7" ht="15" customHeight="1">
      <c r="B293" s="18"/>
      <c r="C293" s="18"/>
      <c r="D293" s="18"/>
      <c r="E293" s="18"/>
      <c r="F293" s="18"/>
      <c r="G293" s="18"/>
    </row>
    <row r="294" spans="2:7" ht="15" customHeight="1">
      <c r="B294" s="18"/>
      <c r="C294" s="18"/>
      <c r="D294" s="18"/>
      <c r="E294" s="18"/>
      <c r="F294" s="18"/>
      <c r="G294" s="18"/>
    </row>
    <row r="295" spans="2:7" ht="15" customHeight="1">
      <c r="B295" s="18"/>
      <c r="C295" s="18"/>
      <c r="D295" s="18"/>
      <c r="E295" s="18"/>
      <c r="F295" s="18"/>
      <c r="G295" s="18"/>
    </row>
    <row r="296" spans="2:7" ht="15" customHeight="1">
      <c r="B296" s="18"/>
      <c r="C296" s="18"/>
      <c r="D296" s="18"/>
      <c r="E296" s="18"/>
      <c r="F296" s="18"/>
      <c r="G296" s="18"/>
    </row>
    <row r="297" spans="2:7" ht="15" customHeight="1">
      <c r="B297" s="18"/>
      <c r="C297" s="18"/>
      <c r="D297" s="18"/>
      <c r="E297" s="18"/>
      <c r="F297" s="18"/>
      <c r="G297" s="18"/>
    </row>
    <row r="298" spans="2:7" ht="15" customHeight="1">
      <c r="B298" s="18"/>
      <c r="C298" s="18"/>
      <c r="D298" s="18"/>
      <c r="E298" s="18"/>
      <c r="F298" s="18"/>
      <c r="G298" s="18"/>
    </row>
    <row r="299" spans="2:7" ht="15" customHeight="1">
      <c r="B299" s="18"/>
      <c r="C299" s="18"/>
      <c r="D299" s="18"/>
      <c r="E299" s="18"/>
      <c r="F299" s="18"/>
      <c r="G299" s="18"/>
    </row>
    <row r="300" spans="2:7" ht="15" customHeight="1">
      <c r="B300" s="18"/>
      <c r="C300" s="18"/>
      <c r="D300" s="18"/>
      <c r="E300" s="18"/>
      <c r="F300" s="18"/>
      <c r="G300" s="18"/>
    </row>
    <row r="301" spans="2:7" ht="15" customHeight="1">
      <c r="B301" s="18"/>
      <c r="C301" s="18"/>
      <c r="D301" s="18"/>
      <c r="E301" s="18"/>
      <c r="F301" s="18"/>
      <c r="G301" s="18"/>
    </row>
    <row r="302" spans="2:7" ht="15" customHeight="1">
      <c r="B302" s="18"/>
      <c r="C302" s="18"/>
      <c r="D302" s="18"/>
      <c r="E302" s="18"/>
      <c r="F302" s="18"/>
      <c r="G302" s="18"/>
    </row>
    <row r="303" spans="2:7" ht="15" customHeight="1">
      <c r="B303" s="18"/>
      <c r="C303" s="18"/>
      <c r="D303" s="18"/>
      <c r="E303" s="18"/>
      <c r="F303" s="18"/>
      <c r="G303" s="18"/>
    </row>
    <row r="304" spans="2:7" ht="15" customHeight="1">
      <c r="B304" s="18"/>
      <c r="C304" s="18"/>
      <c r="D304" s="18"/>
      <c r="E304" s="18"/>
      <c r="F304" s="18"/>
      <c r="G304" s="18"/>
    </row>
    <row r="305" spans="2:7" ht="15" customHeight="1">
      <c r="B305" s="18"/>
      <c r="C305" s="18"/>
      <c r="D305" s="18"/>
      <c r="E305" s="18"/>
      <c r="F305" s="18"/>
      <c r="G305" s="18"/>
    </row>
    <row r="306" spans="2:7" ht="15" customHeight="1">
      <c r="B306" s="18"/>
      <c r="C306" s="18"/>
      <c r="D306" s="18"/>
      <c r="E306" s="18"/>
      <c r="F306" s="18"/>
      <c r="G306" s="18"/>
    </row>
    <row r="307" spans="2:7" ht="15" customHeight="1">
      <c r="B307" s="18"/>
      <c r="C307" s="18"/>
      <c r="D307" s="18"/>
      <c r="E307" s="18"/>
      <c r="F307" s="18"/>
      <c r="G307" s="18"/>
    </row>
    <row r="308" spans="2:7" ht="15" customHeight="1">
      <c r="B308" s="18"/>
      <c r="C308" s="18"/>
      <c r="D308" s="18"/>
      <c r="E308" s="18"/>
      <c r="F308" s="18"/>
      <c r="G308" s="18"/>
    </row>
    <row r="309" spans="2:7" ht="15" customHeight="1">
      <c r="B309" s="18"/>
      <c r="C309" s="18"/>
      <c r="D309" s="18"/>
      <c r="E309" s="18"/>
      <c r="F309" s="18"/>
      <c r="G309" s="18"/>
    </row>
    <row r="310" spans="2:7" ht="15" customHeight="1">
      <c r="B310" s="18"/>
      <c r="C310" s="18"/>
      <c r="D310" s="18"/>
      <c r="E310" s="18"/>
      <c r="F310" s="18"/>
      <c r="G310" s="18"/>
    </row>
    <row r="311" spans="2:7" ht="15" customHeight="1">
      <c r="B311" s="18"/>
      <c r="C311" s="18"/>
      <c r="D311" s="18"/>
      <c r="E311" s="18"/>
      <c r="F311" s="18"/>
      <c r="G311" s="18"/>
    </row>
    <row r="312" spans="2:7" ht="15" customHeight="1">
      <c r="B312" s="18"/>
      <c r="C312" s="18"/>
      <c r="D312" s="18"/>
      <c r="E312" s="18"/>
      <c r="F312" s="18"/>
      <c r="G312" s="18"/>
    </row>
    <row r="313" spans="2:7" ht="15" customHeight="1">
      <c r="B313" s="18"/>
      <c r="C313" s="18"/>
      <c r="D313" s="18"/>
      <c r="E313" s="18"/>
      <c r="F313" s="18"/>
      <c r="G313" s="18"/>
    </row>
    <row r="314" spans="2:7" ht="15" customHeight="1">
      <c r="B314" s="18"/>
      <c r="C314" s="18"/>
      <c r="D314" s="18"/>
      <c r="E314" s="18"/>
      <c r="F314" s="18"/>
      <c r="G314" s="18"/>
    </row>
    <row r="315" spans="2:7" ht="15" customHeight="1">
      <c r="B315" s="18"/>
      <c r="C315" s="18"/>
      <c r="D315" s="18"/>
      <c r="E315" s="18"/>
      <c r="F315" s="18"/>
      <c r="G315" s="18"/>
    </row>
    <row r="316" spans="2:7" ht="15" customHeight="1">
      <c r="B316" s="18"/>
      <c r="C316" s="18"/>
      <c r="D316" s="18"/>
      <c r="E316" s="18"/>
      <c r="F316" s="18"/>
      <c r="G316" s="18"/>
    </row>
    <row r="317" spans="2:7" ht="15" customHeight="1">
      <c r="B317" s="18"/>
      <c r="C317" s="18"/>
      <c r="D317" s="18"/>
      <c r="E317" s="18"/>
      <c r="F317" s="18"/>
      <c r="G317" s="18"/>
    </row>
    <row r="318" spans="2:7" ht="15" customHeight="1">
      <c r="B318" s="18"/>
      <c r="C318" s="18"/>
      <c r="D318" s="18"/>
      <c r="E318" s="18"/>
      <c r="F318" s="18"/>
      <c r="G318" s="18"/>
    </row>
    <row r="319" spans="2:7" ht="15" customHeight="1">
      <c r="B319" s="18"/>
      <c r="C319" s="18"/>
      <c r="D319" s="18"/>
      <c r="E319" s="18"/>
      <c r="F319" s="18"/>
      <c r="G319" s="18"/>
    </row>
    <row r="320" spans="2:7" ht="15" customHeight="1">
      <c r="B320" s="18"/>
      <c r="C320" s="18"/>
      <c r="D320" s="18"/>
      <c r="E320" s="18"/>
      <c r="F320" s="18"/>
      <c r="G320" s="18"/>
    </row>
    <row r="321" spans="2:7" ht="15" customHeight="1">
      <c r="B321" s="18"/>
      <c r="C321" s="18"/>
      <c r="D321" s="18"/>
      <c r="E321" s="18"/>
      <c r="F321" s="18"/>
      <c r="G321" s="18"/>
    </row>
    <row r="322" spans="2:7" ht="15" customHeight="1">
      <c r="B322" s="18"/>
      <c r="C322" s="18"/>
      <c r="D322" s="18"/>
      <c r="E322" s="18"/>
      <c r="F322" s="18"/>
      <c r="G322" s="18"/>
    </row>
    <row r="323" spans="2:7" ht="15" customHeight="1">
      <c r="B323" s="18"/>
      <c r="C323" s="18"/>
      <c r="D323" s="18"/>
      <c r="E323" s="18"/>
      <c r="F323" s="18"/>
      <c r="G323" s="18"/>
    </row>
    <row r="324" spans="2:7" ht="15" customHeight="1">
      <c r="B324" s="18"/>
      <c r="C324" s="18"/>
      <c r="D324" s="18"/>
      <c r="E324" s="18"/>
      <c r="F324" s="18"/>
      <c r="G324" s="18"/>
    </row>
    <row r="325" spans="2:7" ht="15" customHeight="1">
      <c r="B325" s="18"/>
      <c r="C325" s="18"/>
      <c r="D325" s="18"/>
      <c r="E325" s="18"/>
      <c r="F325" s="18"/>
      <c r="G325" s="18"/>
    </row>
    <row r="326" spans="2:7" ht="15" customHeight="1">
      <c r="B326" s="18"/>
      <c r="C326" s="18"/>
      <c r="D326" s="18"/>
      <c r="E326" s="18"/>
      <c r="F326" s="18"/>
      <c r="G326" s="18"/>
    </row>
    <row r="327" spans="2:7" ht="15" customHeight="1">
      <c r="B327" s="18"/>
      <c r="C327" s="18"/>
      <c r="D327" s="18"/>
      <c r="E327" s="18"/>
      <c r="F327" s="18"/>
      <c r="G327" s="18"/>
    </row>
    <row r="328" spans="2:7" ht="15" customHeight="1">
      <c r="B328" s="18"/>
      <c r="C328" s="18"/>
      <c r="D328" s="18"/>
      <c r="E328" s="18"/>
      <c r="F328" s="18"/>
      <c r="G328" s="18"/>
    </row>
    <row r="329" spans="2:7" ht="15" customHeight="1">
      <c r="B329" s="18"/>
      <c r="C329" s="18"/>
      <c r="D329" s="18"/>
      <c r="E329" s="18"/>
      <c r="F329" s="18"/>
      <c r="G329" s="18"/>
    </row>
    <row r="330" spans="2:7" ht="15" customHeight="1">
      <c r="B330" s="18"/>
      <c r="C330" s="18"/>
      <c r="D330" s="18"/>
      <c r="E330" s="18"/>
      <c r="F330" s="18"/>
      <c r="G330" s="18"/>
    </row>
    <row r="331" spans="2:7" ht="15" customHeight="1">
      <c r="B331" s="18"/>
      <c r="C331" s="18"/>
      <c r="D331" s="18"/>
      <c r="E331" s="18"/>
      <c r="F331" s="18"/>
      <c r="G331" s="18"/>
    </row>
    <row r="332" spans="2:7" ht="15" customHeight="1">
      <c r="B332" s="18"/>
      <c r="C332" s="18"/>
      <c r="D332" s="18"/>
      <c r="E332" s="18"/>
      <c r="F332" s="18"/>
      <c r="G332" s="18"/>
    </row>
    <row r="333" spans="2:7" ht="15" customHeight="1">
      <c r="B333" s="18"/>
      <c r="C333" s="18"/>
      <c r="D333" s="18"/>
      <c r="E333" s="18"/>
      <c r="F333" s="18"/>
      <c r="G333" s="18"/>
    </row>
    <row r="334" spans="2:7" ht="15" customHeight="1">
      <c r="B334" s="18"/>
      <c r="C334" s="18"/>
      <c r="D334" s="18"/>
      <c r="E334" s="18"/>
      <c r="F334" s="18"/>
      <c r="G334" s="18"/>
    </row>
    <row r="335" spans="2:7" ht="15" customHeight="1">
      <c r="B335" s="18"/>
      <c r="C335" s="18"/>
      <c r="D335" s="18"/>
      <c r="E335" s="18"/>
      <c r="F335" s="18"/>
      <c r="G335" s="18"/>
    </row>
    <row r="336" spans="2:7" ht="15" customHeight="1">
      <c r="B336" s="18"/>
      <c r="C336" s="18"/>
      <c r="D336" s="18"/>
      <c r="E336" s="18"/>
      <c r="F336" s="18"/>
      <c r="G336" s="18"/>
    </row>
    <row r="337" spans="2:7" ht="15" customHeight="1">
      <c r="B337" s="18"/>
      <c r="C337" s="18"/>
      <c r="D337" s="18"/>
      <c r="E337" s="18"/>
      <c r="F337" s="18"/>
      <c r="G337" s="18"/>
    </row>
    <row r="338" spans="2:7" ht="15" customHeight="1">
      <c r="B338" s="18"/>
      <c r="C338" s="18"/>
      <c r="D338" s="18"/>
      <c r="E338" s="18"/>
      <c r="F338" s="18"/>
      <c r="G338" s="18"/>
    </row>
    <row r="339" spans="2:7" ht="15" customHeight="1">
      <c r="B339" s="18"/>
      <c r="C339" s="18"/>
      <c r="D339" s="18"/>
      <c r="E339" s="18"/>
      <c r="F339" s="18"/>
      <c r="G339" s="18"/>
    </row>
    <row r="340" spans="2:7" ht="15" customHeight="1">
      <c r="B340" s="18"/>
      <c r="C340" s="18"/>
      <c r="D340" s="18"/>
      <c r="E340" s="18"/>
      <c r="F340" s="18"/>
      <c r="G340" s="18"/>
    </row>
    <row r="341" spans="2:7" ht="15" customHeight="1">
      <c r="B341" s="18"/>
      <c r="C341" s="18"/>
      <c r="D341" s="18"/>
      <c r="E341" s="18"/>
      <c r="F341" s="18"/>
      <c r="G341" s="18"/>
    </row>
    <row r="342" spans="2:7" ht="15" customHeight="1">
      <c r="B342" s="18"/>
      <c r="C342" s="18"/>
      <c r="D342" s="18"/>
      <c r="E342" s="18"/>
      <c r="F342" s="18"/>
      <c r="G342" s="18"/>
    </row>
    <row r="343" spans="2:7" ht="15" customHeight="1">
      <c r="B343" s="18"/>
      <c r="C343" s="18"/>
      <c r="D343" s="18"/>
      <c r="E343" s="18"/>
      <c r="F343" s="18"/>
      <c r="G343" s="18"/>
    </row>
    <row r="344" spans="2:7" ht="15" customHeight="1">
      <c r="B344" s="18"/>
      <c r="C344" s="18"/>
      <c r="D344" s="18"/>
      <c r="E344" s="18"/>
      <c r="F344" s="18"/>
      <c r="G344" s="18"/>
    </row>
    <row r="345" spans="2:7" ht="15" customHeight="1">
      <c r="B345" s="18"/>
      <c r="C345" s="18"/>
      <c r="D345" s="18"/>
      <c r="E345" s="18"/>
      <c r="F345" s="18"/>
      <c r="G345" s="18"/>
    </row>
    <row r="346" spans="2:7" ht="15" customHeight="1">
      <c r="B346" s="18"/>
      <c r="C346" s="18"/>
      <c r="D346" s="18"/>
      <c r="E346" s="18"/>
      <c r="F346" s="18"/>
      <c r="G346" s="18"/>
    </row>
    <row r="347" spans="2:7" ht="15" customHeight="1">
      <c r="B347" s="18"/>
      <c r="C347" s="18"/>
      <c r="D347" s="18"/>
      <c r="E347" s="18"/>
      <c r="F347" s="18"/>
      <c r="G347" s="18"/>
    </row>
    <row r="348" spans="2:7" ht="15" customHeight="1">
      <c r="B348" s="18"/>
      <c r="C348" s="18"/>
      <c r="D348" s="18"/>
      <c r="E348" s="18"/>
      <c r="F348" s="18"/>
      <c r="G348" s="18"/>
    </row>
    <row r="349" spans="2:7" ht="15" customHeight="1">
      <c r="B349" s="18"/>
      <c r="C349" s="18"/>
      <c r="D349" s="18"/>
      <c r="E349" s="18"/>
      <c r="F349" s="18"/>
      <c r="G349" s="18"/>
    </row>
    <row r="350" spans="2:7" ht="15" customHeight="1">
      <c r="B350" s="18"/>
      <c r="C350" s="18"/>
      <c r="D350" s="18"/>
      <c r="E350" s="18"/>
      <c r="F350" s="18"/>
      <c r="G350" s="18"/>
    </row>
    <row r="351" spans="2:7" ht="15" customHeight="1">
      <c r="B351" s="18"/>
      <c r="C351" s="18"/>
      <c r="D351" s="18"/>
      <c r="E351" s="18"/>
      <c r="F351" s="18"/>
      <c r="G351" s="18"/>
    </row>
    <row r="352" spans="2:7" ht="15" customHeight="1">
      <c r="B352" s="18"/>
      <c r="C352" s="18"/>
      <c r="D352" s="18"/>
      <c r="E352" s="18"/>
      <c r="F352" s="18"/>
      <c r="G352" s="18"/>
    </row>
    <row r="353" spans="2:7" ht="15" customHeight="1">
      <c r="B353" s="18"/>
      <c r="C353" s="18"/>
      <c r="D353" s="18"/>
      <c r="E353" s="18"/>
      <c r="F353" s="18"/>
      <c r="G353" s="18"/>
    </row>
    <row r="354" spans="2:7" ht="15" customHeight="1">
      <c r="B354" s="18"/>
      <c r="C354" s="18"/>
      <c r="D354" s="18"/>
      <c r="E354" s="18"/>
      <c r="F354" s="18"/>
      <c r="G354" s="18"/>
    </row>
    <row r="355" spans="2:7" ht="15" customHeight="1">
      <c r="B355" s="18"/>
      <c r="C355" s="18"/>
      <c r="D355" s="18"/>
      <c r="E355" s="18"/>
      <c r="F355" s="18"/>
      <c r="G355" s="18"/>
    </row>
    <row r="356" spans="2:7" ht="15" customHeight="1">
      <c r="B356" s="18"/>
      <c r="C356" s="18"/>
      <c r="D356" s="18"/>
      <c r="E356" s="18"/>
      <c r="F356" s="18"/>
      <c r="G356" s="18"/>
    </row>
    <row r="357" spans="2:7" ht="15" customHeight="1">
      <c r="B357" s="18"/>
      <c r="C357" s="18"/>
      <c r="D357" s="18"/>
      <c r="E357" s="18"/>
      <c r="F357" s="18"/>
      <c r="G357" s="18"/>
    </row>
    <row r="358" spans="2:7" ht="15" customHeight="1">
      <c r="B358" s="18"/>
      <c r="C358" s="18"/>
      <c r="D358" s="18"/>
      <c r="E358" s="18"/>
      <c r="F358" s="18"/>
      <c r="G358" s="18"/>
    </row>
    <row r="359" spans="2:7" ht="15" customHeight="1">
      <c r="B359" s="18"/>
      <c r="C359" s="18"/>
      <c r="D359" s="18"/>
      <c r="E359" s="18"/>
      <c r="F359" s="18"/>
      <c r="G359" s="18"/>
    </row>
    <row r="360" spans="2:7" ht="15" customHeight="1">
      <c r="B360" s="18"/>
      <c r="C360" s="18"/>
      <c r="D360" s="18"/>
      <c r="E360" s="18"/>
      <c r="F360" s="18"/>
      <c r="G360" s="18"/>
    </row>
    <row r="361" spans="2:7" ht="15" customHeight="1">
      <c r="B361" s="18"/>
      <c r="C361" s="18"/>
      <c r="D361" s="18"/>
      <c r="E361" s="18"/>
      <c r="F361" s="18"/>
      <c r="G361" s="18"/>
    </row>
    <row r="362" spans="2:7" ht="15" customHeight="1">
      <c r="B362" s="18"/>
      <c r="C362" s="18"/>
      <c r="D362" s="18"/>
      <c r="E362" s="18"/>
      <c r="F362" s="18"/>
      <c r="G362" s="18"/>
    </row>
    <row r="363" spans="2:7" ht="15" customHeight="1">
      <c r="B363" s="18"/>
      <c r="C363" s="18"/>
      <c r="D363" s="18"/>
      <c r="E363" s="18"/>
      <c r="F363" s="18"/>
      <c r="G363" s="18"/>
    </row>
    <row r="364" spans="2:7" ht="15" customHeight="1">
      <c r="B364" s="18"/>
      <c r="C364" s="18"/>
      <c r="D364" s="18"/>
      <c r="E364" s="18"/>
      <c r="F364" s="18"/>
      <c r="G364" s="18"/>
    </row>
    <row r="365" spans="2:7" ht="15" customHeight="1">
      <c r="B365" s="18"/>
      <c r="C365" s="18"/>
      <c r="D365" s="18"/>
      <c r="E365" s="18"/>
      <c r="F365" s="18"/>
      <c r="G365" s="18"/>
    </row>
    <row r="366" spans="2:7" ht="15" customHeight="1">
      <c r="B366" s="18"/>
      <c r="C366" s="18"/>
      <c r="D366" s="18"/>
      <c r="E366" s="18"/>
      <c r="F366" s="18"/>
      <c r="G366" s="18"/>
    </row>
    <row r="367" spans="2:7" ht="15" customHeight="1">
      <c r="B367" s="18"/>
      <c r="C367" s="18"/>
      <c r="D367" s="18"/>
      <c r="E367" s="18"/>
      <c r="F367" s="18"/>
      <c r="G367" s="18"/>
    </row>
    <row r="368" spans="2:7" ht="15" customHeight="1">
      <c r="B368" s="18"/>
      <c r="C368" s="18"/>
      <c r="D368" s="18"/>
      <c r="E368" s="18"/>
      <c r="F368" s="18"/>
      <c r="G368" s="18"/>
    </row>
    <row r="369" spans="2:7" ht="15" customHeight="1">
      <c r="B369" s="18"/>
      <c r="C369" s="18"/>
      <c r="D369" s="18"/>
      <c r="E369" s="18"/>
      <c r="F369" s="18"/>
      <c r="G369" s="18"/>
    </row>
    <row r="370" spans="2:7" ht="15" customHeight="1">
      <c r="B370" s="18"/>
      <c r="C370" s="18"/>
      <c r="D370" s="18"/>
      <c r="E370" s="18"/>
      <c r="F370" s="18"/>
      <c r="G370" s="18"/>
    </row>
    <row r="371" spans="2:7" ht="15" customHeight="1">
      <c r="B371" s="18"/>
      <c r="C371" s="18"/>
      <c r="D371" s="18"/>
      <c r="E371" s="18"/>
      <c r="F371" s="18"/>
      <c r="G371" s="18"/>
    </row>
    <row r="372" spans="2:7" ht="15" customHeight="1">
      <c r="B372" s="18"/>
      <c r="C372" s="18"/>
      <c r="D372" s="18"/>
      <c r="E372" s="18"/>
      <c r="F372" s="18"/>
      <c r="G372" s="1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1"/>
  <sheetViews>
    <sheetView showGridLines="0" workbookViewId="0" topLeftCell="A1">
      <selection activeCell="J7" sqref="J7"/>
    </sheetView>
  </sheetViews>
  <sheetFormatPr defaultColWidth="9.33203125" defaultRowHeight="15" customHeight="1"/>
  <cols>
    <col min="1" max="7" width="12.83203125" style="23" customWidth="1"/>
    <col min="8" max="8" width="9.33203125" style="23" customWidth="1"/>
    <col min="9" max="16384" width="9.33203125" style="46" customWidth="1"/>
  </cols>
  <sheetData>
    <row r="2" spans="1:8" ht="15" customHeight="1">
      <c r="A2" s="46"/>
      <c r="B2" s="51" t="s">
        <v>64</v>
      </c>
      <c r="C2" s="45"/>
      <c r="D2" s="45"/>
      <c r="E2" s="45"/>
      <c r="F2" s="45"/>
      <c r="G2" s="45"/>
      <c r="H2" s="45"/>
    </row>
    <row r="3" ht="15" customHeight="1">
      <c r="B3" s="84" t="s">
        <v>95</v>
      </c>
    </row>
    <row r="4" spans="1:5" ht="15" customHeight="1">
      <c r="A4" s="46"/>
      <c r="B4" s="23" t="s">
        <v>51</v>
      </c>
      <c r="C4" s="18">
        <f>'Home Loan Worksheet'!E3</f>
        <v>100000</v>
      </c>
      <c r="E4" s="86" t="s">
        <v>65</v>
      </c>
    </row>
    <row r="5" spans="1:5" ht="15" customHeight="1">
      <c r="A5" s="46"/>
      <c r="B5" s="23" t="s">
        <v>52</v>
      </c>
      <c r="C5" s="50">
        <f>'Home Loan Worksheet'!E4</f>
        <v>0.07</v>
      </c>
      <c r="E5" s="87" t="s">
        <v>66</v>
      </c>
    </row>
    <row r="6" spans="1:5" ht="15" customHeight="1">
      <c r="A6" s="46"/>
      <c r="E6" s="47"/>
    </row>
    <row r="7" spans="1:7" ht="15" customHeight="1">
      <c r="A7" s="46"/>
      <c r="B7" s="110" t="s">
        <v>58</v>
      </c>
      <c r="C7" s="107" t="s">
        <v>93</v>
      </c>
      <c r="D7" s="110" t="s">
        <v>58</v>
      </c>
      <c r="E7" s="107" t="s">
        <v>93</v>
      </c>
      <c r="F7" s="110" t="s">
        <v>58</v>
      </c>
      <c r="G7" s="107" t="s">
        <v>93</v>
      </c>
    </row>
    <row r="8" spans="1:7" ht="15" customHeight="1">
      <c r="A8" s="46"/>
      <c r="B8" s="32">
        <v>1</v>
      </c>
      <c r="C8" s="108">
        <f>PMT($C$5/26,B8*26,-$C$4,0,0)</f>
        <v>3987.51270016857</v>
      </c>
      <c r="D8" s="32">
        <f>B17+1</f>
        <v>11</v>
      </c>
      <c r="E8" s="108">
        <f aca="true" t="shared" si="0" ref="E8:E17">PMT($C$5/26,D8*26,-$C$4,0,0)</f>
        <v>501.82096752247827</v>
      </c>
      <c r="F8" s="32">
        <f>D17+1</f>
        <v>21</v>
      </c>
      <c r="G8" s="108">
        <f aca="true" t="shared" si="1" ref="G8:G17">PMT($C$5/26,F8*26,-$C$4,0,0)</f>
        <v>349.82303784376256</v>
      </c>
    </row>
    <row r="9" spans="1:7" ht="15" customHeight="1">
      <c r="A9" s="46"/>
      <c r="B9" s="32">
        <f aca="true" t="shared" si="2" ref="B9:B17">B8+1</f>
        <v>2</v>
      </c>
      <c r="C9" s="108">
        <f aca="true" t="shared" si="3" ref="C9:C17">PMT($C$5/26,B9*26,-$C$4,0,0)</f>
        <v>2063.415688476859</v>
      </c>
      <c r="D9" s="32">
        <f aca="true" t="shared" si="4" ref="D9:D17">D8+1</f>
        <v>12</v>
      </c>
      <c r="E9" s="108">
        <f t="shared" si="0"/>
        <v>474.1631968113481</v>
      </c>
      <c r="F9" s="32">
        <f aca="true" t="shared" si="5" ref="F9:F17">F8+1</f>
        <v>22</v>
      </c>
      <c r="G9" s="108">
        <f t="shared" si="1"/>
        <v>342.8927761004522</v>
      </c>
    </row>
    <row r="10" spans="1:7" ht="15" customHeight="1">
      <c r="A10" s="46"/>
      <c r="B10" s="32">
        <f t="shared" si="2"/>
        <v>3</v>
      </c>
      <c r="C10" s="108">
        <f t="shared" si="3"/>
        <v>1423.0934934922366</v>
      </c>
      <c r="D10" s="32">
        <f t="shared" si="4"/>
        <v>13</v>
      </c>
      <c r="E10" s="108">
        <f t="shared" si="0"/>
        <v>450.98545398324165</v>
      </c>
      <c r="F10" s="32">
        <f t="shared" si="5"/>
        <v>23</v>
      </c>
      <c r="G10" s="108">
        <f t="shared" si="1"/>
        <v>336.673351463314</v>
      </c>
    </row>
    <row r="11" spans="1:7" ht="15" customHeight="1">
      <c r="A11" s="46"/>
      <c r="B11" s="32">
        <f t="shared" si="2"/>
        <v>4</v>
      </c>
      <c r="C11" s="108">
        <f t="shared" si="3"/>
        <v>1103.7130943334353</v>
      </c>
      <c r="D11" s="32">
        <f t="shared" si="4"/>
        <v>14</v>
      </c>
      <c r="E11" s="108">
        <f t="shared" si="0"/>
        <v>431.3252327863161</v>
      </c>
      <c r="F11" s="32">
        <f t="shared" si="5"/>
        <v>24</v>
      </c>
      <c r="G11" s="108">
        <f t="shared" si="1"/>
        <v>331.07375329015593</v>
      </c>
    </row>
    <row r="12" spans="1:7" ht="15" customHeight="1">
      <c r="A12" s="46"/>
      <c r="B12" s="32">
        <f t="shared" si="2"/>
        <v>5</v>
      </c>
      <c r="C12" s="108">
        <f t="shared" si="3"/>
        <v>912.7072835894026</v>
      </c>
      <c r="D12" s="32">
        <f t="shared" si="4"/>
        <v>15</v>
      </c>
      <c r="E12" s="108">
        <f t="shared" si="0"/>
        <v>414.47654579790196</v>
      </c>
      <c r="F12" s="32">
        <f t="shared" si="5"/>
        <v>25</v>
      </c>
      <c r="G12" s="108">
        <f t="shared" si="1"/>
        <v>326.0174948520662</v>
      </c>
    </row>
    <row r="13" spans="1:7" ht="15" customHeight="1">
      <c r="A13" s="46"/>
      <c r="B13" s="32">
        <f t="shared" si="2"/>
        <v>6</v>
      </c>
      <c r="C13" s="108">
        <f t="shared" si="3"/>
        <v>785.886495574718</v>
      </c>
      <c r="D13" s="32">
        <f t="shared" si="4"/>
        <v>16</v>
      </c>
      <c r="E13" s="108">
        <f t="shared" si="0"/>
        <v>399.90976961144804</v>
      </c>
      <c r="F13" s="32">
        <f t="shared" si="5"/>
        <v>26</v>
      </c>
      <c r="G13" s="108">
        <f t="shared" si="1"/>
        <v>321.43982537738555</v>
      </c>
    </row>
    <row r="14" spans="1:7" ht="15" customHeight="1">
      <c r="A14" s="46"/>
      <c r="B14" s="32">
        <f t="shared" si="2"/>
        <v>7</v>
      </c>
      <c r="C14" s="108">
        <f t="shared" si="3"/>
        <v>695.7404975243214</v>
      </c>
      <c r="D14" s="32">
        <f t="shared" si="4"/>
        <v>17</v>
      </c>
      <c r="E14" s="108">
        <f t="shared" si="0"/>
        <v>387.2197802337506</v>
      </c>
      <c r="F14" s="32">
        <f t="shared" si="5"/>
        <v>27</v>
      </c>
      <c r="G14" s="108">
        <f t="shared" si="1"/>
        <v>317.28556156833685</v>
      </c>
    </row>
    <row r="15" spans="1:7" ht="15" customHeight="1">
      <c r="A15" s="46"/>
      <c r="B15" s="32">
        <f t="shared" si="2"/>
        <v>8</v>
      </c>
      <c r="C15" s="108">
        <f t="shared" si="3"/>
        <v>628.5138136161235</v>
      </c>
      <c r="D15" s="32">
        <f t="shared" si="4"/>
        <v>18</v>
      </c>
      <c r="E15" s="108">
        <f t="shared" si="0"/>
        <v>376.0913769045667</v>
      </c>
      <c r="F15" s="32">
        <f t="shared" si="5"/>
        <v>28</v>
      </c>
      <c r="G15" s="108">
        <f t="shared" si="1"/>
        <v>313.5073837033432</v>
      </c>
    </row>
    <row r="16" spans="1:7" ht="15" customHeight="1">
      <c r="A16" s="46"/>
      <c r="B16" s="32">
        <f t="shared" si="2"/>
        <v>9</v>
      </c>
      <c r="C16" s="108">
        <f t="shared" si="3"/>
        <v>576.5642006909771</v>
      </c>
      <c r="D16" s="32">
        <f t="shared" si="4"/>
        <v>19</v>
      </c>
      <c r="E16" s="108">
        <f t="shared" si="0"/>
        <v>366.27562488217086</v>
      </c>
      <c r="F16" s="32">
        <f t="shared" si="5"/>
        <v>29</v>
      </c>
      <c r="G16" s="108">
        <f t="shared" si="1"/>
        <v>310.06448416686925</v>
      </c>
    </row>
    <row r="17" spans="1:7" ht="15" customHeight="1">
      <c r="A17" s="46"/>
      <c r="B17" s="33">
        <f t="shared" si="2"/>
        <v>10</v>
      </c>
      <c r="C17" s="109">
        <f t="shared" si="3"/>
        <v>535.3060394379988</v>
      </c>
      <c r="D17" s="33">
        <f t="shared" si="4"/>
        <v>20</v>
      </c>
      <c r="E17" s="109">
        <f t="shared" si="0"/>
        <v>357.57329552102135</v>
      </c>
      <c r="F17" s="33">
        <f t="shared" si="5"/>
        <v>30</v>
      </c>
      <c r="G17" s="109">
        <f t="shared" si="1"/>
        <v>306.9214861588517</v>
      </c>
    </row>
    <row r="18" spans="1:6" ht="15" customHeight="1">
      <c r="A18" s="48"/>
      <c r="B18" s="48"/>
      <c r="C18" s="48"/>
      <c r="D18" s="48"/>
      <c r="E18" s="48"/>
      <c r="F18" s="48"/>
    </row>
    <row r="19" spans="1:6" ht="15" customHeight="1">
      <c r="A19" s="48"/>
      <c r="B19" s="48"/>
      <c r="C19" s="48"/>
      <c r="D19" s="48"/>
      <c r="E19" s="48"/>
      <c r="F19" s="48"/>
    </row>
    <row r="20" spans="1:6" ht="15" customHeight="1">
      <c r="A20" s="48"/>
      <c r="B20" s="48"/>
      <c r="C20" s="48"/>
      <c r="D20" s="48"/>
      <c r="E20" s="48"/>
      <c r="F20" s="48"/>
    </row>
    <row r="21" spans="1:6" ht="15" customHeight="1">
      <c r="A21" s="48"/>
      <c r="B21" s="48"/>
      <c r="C21" s="48"/>
      <c r="D21" s="48"/>
      <c r="E21" s="48"/>
      <c r="F21" s="48"/>
    </row>
    <row r="22" spans="1:6" ht="15" customHeight="1">
      <c r="A22" s="48"/>
      <c r="B22" s="48"/>
      <c r="C22" s="48"/>
      <c r="D22" s="48"/>
      <c r="E22" s="48"/>
      <c r="F22" s="48"/>
    </row>
    <row r="23" spans="1:6" ht="15" customHeight="1">
      <c r="A23" s="48"/>
      <c r="B23" s="48"/>
      <c r="C23" s="48"/>
      <c r="D23" s="48"/>
      <c r="E23" s="48"/>
      <c r="F23" s="48"/>
    </row>
    <row r="24" spans="1:6" ht="15" customHeight="1">
      <c r="A24" s="48"/>
      <c r="B24" s="48"/>
      <c r="C24" s="48"/>
      <c r="D24" s="48"/>
      <c r="E24" s="48"/>
      <c r="F24" s="48"/>
    </row>
    <row r="25" spans="1:6" ht="15" customHeight="1">
      <c r="A25" s="48"/>
      <c r="B25" s="48"/>
      <c r="C25" s="48"/>
      <c r="D25" s="48"/>
      <c r="E25" s="48"/>
      <c r="F25" s="48"/>
    </row>
    <row r="26" spans="1:6" ht="15" customHeight="1">
      <c r="A26" s="48"/>
      <c r="B26" s="48"/>
      <c r="C26" s="48"/>
      <c r="D26" s="48"/>
      <c r="E26" s="48"/>
      <c r="F26" s="48"/>
    </row>
    <row r="27" spans="1:6" ht="15" customHeight="1">
      <c r="A27" s="48"/>
      <c r="B27" s="48"/>
      <c r="C27" s="48"/>
      <c r="D27" s="48"/>
      <c r="E27" s="48"/>
      <c r="F27" s="48"/>
    </row>
    <row r="28" spans="1:6" ht="15" customHeight="1">
      <c r="A28" s="48"/>
      <c r="B28" s="48"/>
      <c r="C28" s="48"/>
      <c r="D28" s="48"/>
      <c r="E28" s="48"/>
      <c r="F28" s="48"/>
    </row>
    <row r="29" spans="1:6" ht="15" customHeight="1">
      <c r="A29" s="48"/>
      <c r="B29" s="48"/>
      <c r="C29" s="48"/>
      <c r="D29" s="48"/>
      <c r="E29" s="48"/>
      <c r="F29" s="48"/>
    </row>
    <row r="30" spans="1:6" ht="15" customHeight="1">
      <c r="A30" s="48"/>
      <c r="B30" s="48"/>
      <c r="C30" s="48"/>
      <c r="D30" s="48"/>
      <c r="E30" s="48"/>
      <c r="F30" s="48"/>
    </row>
    <row r="31" spans="1:5" ht="15" customHeight="1">
      <c r="A31" s="49"/>
      <c r="E31" s="49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pane ySplit="14" topLeftCell="BM15" activePane="bottomLeft" state="frozen"/>
      <selection pane="topLeft" activeCell="A1" sqref="A1"/>
      <selection pane="bottomLeft" activeCell="F10" sqref="F10"/>
    </sheetView>
  </sheetViews>
  <sheetFormatPr defaultColWidth="9.33203125" defaultRowHeight="15" customHeight="1"/>
  <cols>
    <col min="1" max="2" width="14.83203125" style="56" customWidth="1"/>
    <col min="3" max="3" width="14.83203125" style="74" customWidth="1"/>
    <col min="4" max="4" width="14.83203125" style="56" customWidth="1"/>
    <col min="5" max="5" width="12.83203125" style="56" customWidth="1"/>
    <col min="6" max="6" width="12.66015625" style="56" customWidth="1"/>
    <col min="7" max="7" width="15.33203125" style="56" customWidth="1"/>
    <col min="8" max="16384" width="9.33203125" style="55" customWidth="1"/>
  </cols>
  <sheetData>
    <row r="1" spans="1:8" ht="15" customHeight="1">
      <c r="A1" s="52"/>
      <c r="B1" s="52"/>
      <c r="C1" s="53"/>
      <c r="D1" s="52"/>
      <c r="E1" s="52"/>
      <c r="F1" s="52"/>
      <c r="G1" s="52"/>
      <c r="H1" s="54"/>
    </row>
    <row r="2" s="51" customFormat="1" ht="15" customHeight="1">
      <c r="B2" s="51" t="s">
        <v>67</v>
      </c>
    </row>
    <row r="3" spans="1:8" ht="15" customHeight="1">
      <c r="A3" s="52"/>
      <c r="B3" s="84" t="s">
        <v>95</v>
      </c>
      <c r="C3" s="53"/>
      <c r="D3" s="52"/>
      <c r="E3" s="52"/>
      <c r="F3" s="52"/>
      <c r="G3" s="52"/>
      <c r="H3" s="54"/>
    </row>
    <row r="4" spans="1:8" ht="15" customHeight="1">
      <c r="A4" s="55"/>
      <c r="B4" s="52" t="s">
        <v>51</v>
      </c>
      <c r="C4" s="56"/>
      <c r="D4" s="18">
        <f>'Home Loan Worksheet'!E3</f>
        <v>100000</v>
      </c>
      <c r="F4" s="86" t="s">
        <v>65</v>
      </c>
      <c r="G4" s="52"/>
      <c r="H4" s="54"/>
    </row>
    <row r="5" spans="1:8" ht="15" customHeight="1">
      <c r="A5" s="55"/>
      <c r="B5" s="52" t="s">
        <v>52</v>
      </c>
      <c r="C5" s="56"/>
      <c r="D5" s="75">
        <f>'Home Loan Worksheet'!E4</f>
        <v>0.07</v>
      </c>
      <c r="F5" s="87" t="s">
        <v>66</v>
      </c>
      <c r="G5" s="52"/>
      <c r="H5" s="54"/>
    </row>
    <row r="6" spans="1:8" ht="15" customHeight="1">
      <c r="A6" s="55"/>
      <c r="B6" s="53" t="s">
        <v>53</v>
      </c>
      <c r="C6" s="56"/>
      <c r="D6" s="58">
        <f>'Home Loan Worksheet'!E8</f>
        <v>326.01749485206614</v>
      </c>
      <c r="E6" s="55"/>
      <c r="F6" s="52"/>
      <c r="G6" s="52"/>
      <c r="H6" s="54"/>
    </row>
    <row r="7" spans="1:8" ht="15" customHeight="1">
      <c r="A7" s="55"/>
      <c r="B7" s="53" t="s">
        <v>103</v>
      </c>
      <c r="C7" s="56"/>
      <c r="D7" s="58">
        <f>'Home Loan Worksheet'!E5</f>
        <v>25</v>
      </c>
      <c r="E7" s="55"/>
      <c r="F7" s="52"/>
      <c r="G7" s="52"/>
      <c r="H7" s="54"/>
    </row>
    <row r="8" spans="1:8" ht="15" customHeight="1">
      <c r="A8" s="55"/>
      <c r="B8" s="53" t="s">
        <v>54</v>
      </c>
      <c r="C8" s="56"/>
      <c r="D8" s="58">
        <f>'Home Loan Worksheet'!E6</f>
        <v>650</v>
      </c>
      <c r="E8" s="53"/>
      <c r="F8" s="52"/>
      <c r="G8" s="52"/>
      <c r="H8" s="54"/>
    </row>
    <row r="9" spans="1:8" ht="15" customHeight="1">
      <c r="A9" s="55"/>
      <c r="B9" s="52" t="s">
        <v>55</v>
      </c>
      <c r="C9" s="56"/>
      <c r="D9" s="18">
        <f>D6*D8</f>
        <v>211911.371653843</v>
      </c>
      <c r="E9" s="55"/>
      <c r="F9" s="52"/>
      <c r="G9" s="52"/>
      <c r="H9" s="54"/>
    </row>
    <row r="10" spans="1:8" ht="15" customHeight="1">
      <c r="A10" s="55"/>
      <c r="B10" s="53" t="s">
        <v>56</v>
      </c>
      <c r="C10" s="56"/>
      <c r="D10" s="18">
        <f>D9-D4</f>
        <v>111911.371653843</v>
      </c>
      <c r="E10" s="53"/>
      <c r="F10" s="52"/>
      <c r="G10" s="52"/>
      <c r="H10" s="54"/>
    </row>
    <row r="11" spans="1:8" ht="15" customHeight="1">
      <c r="A11" s="52"/>
      <c r="B11" s="52"/>
      <c r="C11" s="53"/>
      <c r="D11" s="52"/>
      <c r="E11" s="52"/>
      <c r="F11" s="52"/>
      <c r="G11" s="52"/>
      <c r="H11" s="54"/>
    </row>
    <row r="12" spans="1:8" ht="15" customHeight="1">
      <c r="A12" s="57"/>
      <c r="B12" s="57"/>
      <c r="C12" s="58"/>
      <c r="D12" s="57"/>
      <c r="E12" s="52"/>
      <c r="F12" s="52"/>
      <c r="G12" s="52"/>
      <c r="H12" s="54"/>
    </row>
    <row r="13" spans="1:8" ht="15" customHeight="1">
      <c r="A13" s="55"/>
      <c r="B13" s="59" t="s">
        <v>57</v>
      </c>
      <c r="C13" s="59" t="s">
        <v>58</v>
      </c>
      <c r="D13" s="59" t="s">
        <v>58</v>
      </c>
      <c r="E13" s="59" t="s">
        <v>51</v>
      </c>
      <c r="H13" s="54"/>
    </row>
    <row r="14" spans="1:8" ht="15" customHeight="1">
      <c r="A14" s="55"/>
      <c r="B14" s="60" t="s">
        <v>59</v>
      </c>
      <c r="C14" s="60" t="s">
        <v>60</v>
      </c>
      <c r="D14" s="60" t="s">
        <v>61</v>
      </c>
      <c r="E14" s="60" t="s">
        <v>62</v>
      </c>
      <c r="H14" s="54"/>
    </row>
    <row r="15" spans="1:5" ht="15" customHeight="1">
      <c r="A15" s="55"/>
      <c r="B15" s="61">
        <v>0</v>
      </c>
      <c r="C15" s="62">
        <f>NPER(D$5/26,$D$6+B15,-D$4,0,0)/26</f>
        <v>25.000000000000213</v>
      </c>
      <c r="D15" s="63">
        <f>D$8/26-C15</f>
        <v>-2.1316282072803006E-13</v>
      </c>
      <c r="E15" s="61">
        <f>$D$9-C15*26*($D$6+B15)</f>
        <v>-1.8044374883174896E-09</v>
      </c>
    </row>
    <row r="16" spans="1:5" ht="15" customHeight="1">
      <c r="A16" s="55"/>
      <c r="B16" s="61">
        <v>10</v>
      </c>
      <c r="C16" s="62">
        <f aca="true" t="shared" si="0" ref="C16:C30">NPER(D$5/26,$D$6+B16,-D$4,0,0)/26</f>
        <v>23.11189764103733</v>
      </c>
      <c r="D16" s="63">
        <f aca="true" t="shared" si="1" ref="D16:D30">D$8/26-C16</f>
        <v>1.8881023589626693</v>
      </c>
      <c r="E16" s="61">
        <f aca="true" t="shared" si="2" ref="E16:E30">$D$9-C16*26*($D$6+B16)</f>
        <v>9995.321041755757</v>
      </c>
    </row>
    <row r="17" spans="1:5" ht="15" customHeight="1">
      <c r="A17" s="55"/>
      <c r="B17" s="61">
        <v>20</v>
      </c>
      <c r="C17" s="62">
        <f t="shared" si="0"/>
        <v>21.535474636177234</v>
      </c>
      <c r="D17" s="63">
        <f t="shared" si="1"/>
        <v>3.4645253638227658</v>
      </c>
      <c r="E17" s="61">
        <f t="shared" si="2"/>
        <v>18168.44606827633</v>
      </c>
    </row>
    <row r="18" spans="1:5" ht="15" customHeight="1">
      <c r="A18" s="55"/>
      <c r="B18" s="61">
        <v>50</v>
      </c>
      <c r="C18" s="62">
        <f t="shared" si="0"/>
        <v>18.007083230968213</v>
      </c>
      <c r="D18" s="63">
        <f t="shared" si="1"/>
        <v>6.992916769031787</v>
      </c>
      <c r="E18" s="61">
        <f t="shared" si="2"/>
        <v>35865.93517520875</v>
      </c>
    </row>
    <row r="19" spans="1:8" ht="15" customHeight="1">
      <c r="A19" s="55"/>
      <c r="B19" s="61">
        <v>100</v>
      </c>
      <c r="C19" s="62">
        <f t="shared" si="0"/>
        <v>14.299128158930365</v>
      </c>
      <c r="D19" s="63">
        <f t="shared" si="1"/>
        <v>10.700871841069635</v>
      </c>
      <c r="E19" s="61">
        <f t="shared" si="2"/>
        <v>53527.723976103094</v>
      </c>
      <c r="H19" s="54"/>
    </row>
    <row r="20" spans="1:8" ht="15" customHeight="1">
      <c r="A20" s="55"/>
      <c r="B20" s="61">
        <v>150</v>
      </c>
      <c r="C20" s="62">
        <f t="shared" si="0"/>
        <v>11.926979022310876</v>
      </c>
      <c r="D20" s="63">
        <f t="shared" si="1"/>
        <v>13.073020977689124</v>
      </c>
      <c r="E20" s="61">
        <f t="shared" si="2"/>
        <v>64297.654094650235</v>
      </c>
      <c r="H20" s="54"/>
    </row>
    <row r="21" spans="1:8" ht="15" customHeight="1">
      <c r="A21" s="55"/>
      <c r="B21" s="61">
        <v>200</v>
      </c>
      <c r="C21" s="62">
        <f t="shared" si="0"/>
        <v>10.257906748331447</v>
      </c>
      <c r="D21" s="63">
        <f t="shared" si="1"/>
        <v>14.742093251668553</v>
      </c>
      <c r="E21" s="61">
        <f t="shared" si="2"/>
        <v>71619.57298907428</v>
      </c>
      <c r="H21" s="54"/>
    </row>
    <row r="22" spans="1:8" ht="15" customHeight="1">
      <c r="A22" s="55"/>
      <c r="B22" s="61">
        <v>250</v>
      </c>
      <c r="C22" s="62">
        <f t="shared" si="0"/>
        <v>9.011898698660264</v>
      </c>
      <c r="D22" s="63">
        <f t="shared" si="1"/>
        <v>15.988101301339736</v>
      </c>
      <c r="E22" s="61">
        <f t="shared" si="2"/>
        <v>76945.07753500811</v>
      </c>
      <c r="H22" s="54"/>
    </row>
    <row r="23" spans="1:8" ht="15" customHeight="1">
      <c r="A23" s="55"/>
      <c r="B23" s="61">
        <v>300</v>
      </c>
      <c r="C23" s="62">
        <f t="shared" si="0"/>
        <v>8.04280920373286</v>
      </c>
      <c r="D23" s="63">
        <f t="shared" si="1"/>
        <v>16.95719079626714</v>
      </c>
      <c r="E23" s="61">
        <f t="shared" si="2"/>
        <v>81002.95065219935</v>
      </c>
      <c r="H23" s="54"/>
    </row>
    <row r="24" spans="1:8" ht="15" customHeight="1">
      <c r="A24" s="55"/>
      <c r="B24" s="61">
        <v>400</v>
      </c>
      <c r="C24" s="62">
        <f t="shared" si="0"/>
        <v>6.628299781322779</v>
      </c>
      <c r="D24" s="63">
        <f t="shared" si="1"/>
        <v>18.37170021867722</v>
      </c>
      <c r="E24" s="61">
        <f t="shared" si="2"/>
        <v>86792.56999236699</v>
      </c>
      <c r="H24" s="54"/>
    </row>
    <row r="25" spans="1:8" ht="15" customHeight="1">
      <c r="A25" s="55"/>
      <c r="B25" s="61">
        <v>500</v>
      </c>
      <c r="C25" s="62">
        <f t="shared" si="0"/>
        <v>5.642348796221757</v>
      </c>
      <c r="D25" s="63">
        <f t="shared" si="1"/>
        <v>19.357651203778243</v>
      </c>
      <c r="E25" s="61">
        <f t="shared" si="2"/>
        <v>90733.72239268965</v>
      </c>
      <c r="H25" s="54"/>
    </row>
    <row r="26" spans="1:8" ht="15" customHeight="1">
      <c r="A26" s="55"/>
      <c r="B26" s="61">
        <v>600</v>
      </c>
      <c r="C26" s="62">
        <f t="shared" si="0"/>
        <v>4.914228889110188</v>
      </c>
      <c r="D26" s="63">
        <f t="shared" si="1"/>
        <v>20.085771110889812</v>
      </c>
      <c r="E26" s="61">
        <f t="shared" si="2"/>
        <v>93594.16160323282</v>
      </c>
      <c r="H26" s="54"/>
    </row>
    <row r="27" spans="1:8" ht="15" customHeight="1">
      <c r="A27" s="55"/>
      <c r="B27" s="61">
        <v>700</v>
      </c>
      <c r="C27" s="62">
        <f t="shared" si="0"/>
        <v>4.353830422228827</v>
      </c>
      <c r="D27" s="63">
        <f t="shared" si="1"/>
        <v>20.646169577771172</v>
      </c>
      <c r="E27" s="61">
        <f t="shared" si="2"/>
        <v>95766.61090036869</v>
      </c>
      <c r="H27" s="54"/>
    </row>
    <row r="28" spans="1:8" ht="15" customHeight="1">
      <c r="A28" s="55"/>
      <c r="B28" s="61">
        <v>800</v>
      </c>
      <c r="C28" s="62">
        <f t="shared" si="0"/>
        <v>3.908871369697064</v>
      </c>
      <c r="D28" s="63">
        <f t="shared" si="1"/>
        <v>21.091128630302936</v>
      </c>
      <c r="E28" s="61">
        <f t="shared" si="2"/>
        <v>97473.47542130643</v>
      </c>
      <c r="H28" s="54"/>
    </row>
    <row r="29" spans="1:8" ht="15" customHeight="1">
      <c r="A29" s="55"/>
      <c r="B29" s="61">
        <v>900</v>
      </c>
      <c r="C29" s="62">
        <f t="shared" si="0"/>
        <v>3.546850008682804</v>
      </c>
      <c r="D29" s="63">
        <f t="shared" si="1"/>
        <v>21.453149991317197</v>
      </c>
      <c r="E29" s="61">
        <f t="shared" si="2"/>
        <v>98850.36743504867</v>
      </c>
      <c r="H29" s="54"/>
    </row>
    <row r="30" spans="1:8" ht="15" customHeight="1">
      <c r="A30" s="55"/>
      <c r="B30" s="64">
        <v>1000</v>
      </c>
      <c r="C30" s="65">
        <f t="shared" si="0"/>
        <v>3.2464648722777816</v>
      </c>
      <c r="D30" s="65">
        <f t="shared" si="1"/>
        <v>21.75353512772222</v>
      </c>
      <c r="E30" s="64">
        <f t="shared" si="2"/>
        <v>99984.77201020456</v>
      </c>
      <c r="H30" s="54"/>
    </row>
    <row r="31" spans="1:8" ht="15" customHeight="1">
      <c r="A31" s="66"/>
      <c r="B31" s="66"/>
      <c r="C31" s="67"/>
      <c r="D31" s="68"/>
      <c r="H31" s="54"/>
    </row>
    <row r="32" spans="1:8" ht="15" customHeight="1">
      <c r="A32" s="66"/>
      <c r="B32" s="66"/>
      <c r="C32" s="67"/>
      <c r="D32" s="68"/>
      <c r="H32" s="54"/>
    </row>
    <row r="33" spans="1:8" ht="15" customHeight="1">
      <c r="A33" s="66"/>
      <c r="B33" s="66"/>
      <c r="C33" s="67"/>
      <c r="D33" s="68"/>
      <c r="H33" s="54"/>
    </row>
    <row r="34" spans="1:8" ht="15" customHeight="1">
      <c r="A34" s="69"/>
      <c r="B34" s="67"/>
      <c r="C34" s="70"/>
      <c r="D34" s="68"/>
      <c r="E34" s="52"/>
      <c r="F34" s="52"/>
      <c r="G34" s="52"/>
      <c r="H34" s="54"/>
    </row>
    <row r="35" spans="1:8" ht="15" customHeight="1">
      <c r="A35" s="69"/>
      <c r="B35" s="67"/>
      <c r="C35" s="70"/>
      <c r="D35" s="68"/>
      <c r="E35" s="52"/>
      <c r="F35" s="52"/>
      <c r="G35" s="52"/>
      <c r="H35" s="54"/>
    </row>
    <row r="36" spans="1:8" ht="15" customHeight="1">
      <c r="A36" s="69"/>
      <c r="B36" s="67"/>
      <c r="C36" s="70"/>
      <c r="D36" s="68"/>
      <c r="E36" s="52"/>
      <c r="F36" s="52"/>
      <c r="G36" s="52"/>
      <c r="H36" s="54"/>
    </row>
    <row r="37" spans="1:8" ht="15" customHeight="1">
      <c r="A37" s="69"/>
      <c r="B37" s="67"/>
      <c r="C37" s="70"/>
      <c r="D37" s="68"/>
      <c r="E37" s="52"/>
      <c r="F37" s="52"/>
      <c r="G37" s="52"/>
      <c r="H37" s="54"/>
    </row>
    <row r="38" spans="1:8" ht="15" customHeight="1">
      <c r="A38" s="69"/>
      <c r="B38" s="67"/>
      <c r="C38" s="70"/>
      <c r="D38" s="71"/>
      <c r="E38" s="52"/>
      <c r="F38" s="52"/>
      <c r="G38" s="52"/>
      <c r="H38" s="54"/>
    </row>
    <row r="39" spans="1:8" ht="15" customHeight="1">
      <c r="A39" s="69"/>
      <c r="B39" s="67"/>
      <c r="C39" s="70"/>
      <c r="D39" s="71"/>
      <c r="E39" s="52"/>
      <c r="F39" s="52"/>
      <c r="G39" s="52"/>
      <c r="H39" s="54"/>
    </row>
    <row r="40" spans="1:8" ht="15" customHeight="1">
      <c r="A40" s="69"/>
      <c r="B40" s="67"/>
      <c r="C40" s="70"/>
      <c r="D40" s="71"/>
      <c r="E40" s="52"/>
      <c r="F40" s="52"/>
      <c r="G40" s="52"/>
      <c r="H40" s="54"/>
    </row>
    <row r="41" spans="1:8" ht="15" customHeight="1">
      <c r="A41" s="69"/>
      <c r="B41" s="67"/>
      <c r="C41" s="70"/>
      <c r="D41" s="71"/>
      <c r="E41" s="52"/>
      <c r="F41" s="52"/>
      <c r="G41" s="52"/>
      <c r="H41" s="54"/>
    </row>
    <row r="42" spans="1:8" ht="15" customHeight="1">
      <c r="A42" s="69"/>
      <c r="B42" s="67"/>
      <c r="C42" s="70"/>
      <c r="D42" s="71"/>
      <c r="E42" s="52"/>
      <c r="F42" s="52"/>
      <c r="G42" s="52"/>
      <c r="H42" s="54"/>
    </row>
    <row r="43" spans="1:8" ht="15" customHeight="1">
      <c r="A43" s="69"/>
      <c r="B43" s="72"/>
      <c r="C43" s="53"/>
      <c r="D43" s="73"/>
      <c r="E43" s="52"/>
      <c r="F43" s="52"/>
      <c r="G43" s="52"/>
      <c r="H43" s="54"/>
    </row>
    <row r="44" spans="1:8" ht="15" customHeight="1">
      <c r="A44" s="69"/>
      <c r="B44" s="72"/>
      <c r="C44" s="53"/>
      <c r="D44" s="73"/>
      <c r="E44" s="52"/>
      <c r="F44" s="52"/>
      <c r="G44" s="52"/>
      <c r="H44" s="54"/>
    </row>
    <row r="45" spans="1:8" ht="15" customHeight="1">
      <c r="A45" s="69"/>
      <c r="B45" s="72"/>
      <c r="C45" s="53"/>
      <c r="D45" s="73"/>
      <c r="E45" s="52"/>
      <c r="F45" s="52"/>
      <c r="G45" s="52"/>
      <c r="H45" s="54"/>
    </row>
    <row r="46" spans="1:8" ht="15" customHeight="1">
      <c r="A46" s="69"/>
      <c r="B46" s="72"/>
      <c r="C46" s="53"/>
      <c r="D46" s="73"/>
      <c r="E46" s="52"/>
      <c r="F46" s="52"/>
      <c r="G46" s="52"/>
      <c r="H46" s="54"/>
    </row>
    <row r="47" spans="1:2" ht="15" customHeight="1">
      <c r="A47" s="69"/>
      <c r="B47" s="72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3"/>
  <sheetViews>
    <sheetView showGridLines="0" workbookViewId="0" topLeftCell="A1">
      <selection activeCell="F20" sqref="F20"/>
    </sheetView>
  </sheetViews>
  <sheetFormatPr defaultColWidth="9.33203125" defaultRowHeight="15" customHeight="1"/>
  <cols>
    <col min="1" max="1" width="9.33203125" style="89" customWidth="1"/>
    <col min="2" max="2" width="34.66015625" style="89" customWidth="1"/>
    <col min="3" max="7" width="16.33203125" style="89" customWidth="1"/>
    <col min="8" max="16384" width="9.33203125" style="89" customWidth="1"/>
  </cols>
  <sheetData>
    <row r="1" spans="2:7" ht="15" customHeight="1">
      <c r="B1" s="88"/>
      <c r="C1" s="88"/>
      <c r="D1" s="88"/>
      <c r="E1" s="88"/>
      <c r="F1" s="88"/>
      <c r="G1" s="88"/>
    </row>
    <row r="2" spans="2:7" ht="15" customHeight="1">
      <c r="B2" s="51" t="s">
        <v>84</v>
      </c>
      <c r="C2" s="88"/>
      <c r="D2" s="88"/>
      <c r="E2" s="88"/>
      <c r="F2" s="88"/>
      <c r="G2" s="88"/>
    </row>
    <row r="3" spans="2:7" ht="15" customHeight="1">
      <c r="B3" s="84" t="s">
        <v>92</v>
      </c>
      <c r="C3" s="92"/>
      <c r="D3" s="92"/>
      <c r="E3" s="92"/>
      <c r="F3" s="92"/>
      <c r="G3" s="92"/>
    </row>
    <row r="4" spans="2:7" ht="15" customHeight="1">
      <c r="B4" s="91"/>
      <c r="C4" s="92"/>
      <c r="D4" s="92"/>
      <c r="E4" s="92"/>
      <c r="F4" s="92"/>
      <c r="G4" s="92"/>
    </row>
    <row r="5" spans="2:7" ht="15" customHeight="1">
      <c r="B5" s="91" t="s">
        <v>73</v>
      </c>
      <c r="C5" s="18">
        <f>'Home Loan Worksheet'!E3</f>
        <v>100000</v>
      </c>
      <c r="D5" s="93"/>
      <c r="E5" s="86" t="s">
        <v>65</v>
      </c>
      <c r="F5" s="93"/>
      <c r="G5" s="93"/>
    </row>
    <row r="6" spans="2:7" ht="15" customHeight="1">
      <c r="B6" s="91" t="s">
        <v>74</v>
      </c>
      <c r="C6" s="75">
        <f>'Home Loan Worksheet'!E4</f>
        <v>0.07</v>
      </c>
      <c r="D6" s="93"/>
      <c r="E6" s="87" t="s">
        <v>66</v>
      </c>
      <c r="F6" s="93"/>
      <c r="G6" s="93"/>
    </row>
    <row r="7" spans="2:7" ht="15" customHeight="1">
      <c r="B7" s="91" t="s">
        <v>97</v>
      </c>
      <c r="C7" s="58">
        <f>'Home Loan Worksheet'!E5</f>
        <v>25</v>
      </c>
      <c r="D7" s="94"/>
      <c r="E7" s="94"/>
      <c r="F7" s="94"/>
      <c r="G7" s="94"/>
    </row>
    <row r="8" spans="4:7" ht="15" customHeight="1">
      <c r="D8" s="95"/>
      <c r="E8" s="95"/>
      <c r="F8" s="95"/>
      <c r="G8" s="95"/>
    </row>
    <row r="9" spans="2:7" ht="15" customHeight="1">
      <c r="B9" s="91"/>
      <c r="C9" s="95"/>
      <c r="D9" s="95"/>
      <c r="E9" s="95"/>
      <c r="F9" s="95"/>
      <c r="G9" s="95"/>
    </row>
    <row r="10" spans="2:7" ht="15" customHeight="1">
      <c r="B10" s="90" t="s">
        <v>75</v>
      </c>
      <c r="C10" s="96" t="s">
        <v>76</v>
      </c>
      <c r="D10" s="96" t="s">
        <v>9</v>
      </c>
      <c r="E10" s="96" t="s">
        <v>77</v>
      </c>
      <c r="F10" s="96" t="s">
        <v>78</v>
      </c>
      <c r="G10" s="96" t="s">
        <v>79</v>
      </c>
    </row>
    <row r="11" spans="2:7" ht="15" customHeight="1">
      <c r="B11" s="91" t="s">
        <v>80</v>
      </c>
      <c r="C11" s="97">
        <v>12</v>
      </c>
      <c r="D11" s="98">
        <f>PMT($C$6/C11,$C$7*C11,-$C$5,0,0)</f>
        <v>706.7791972750911</v>
      </c>
      <c r="E11" s="98">
        <f>D11*C11*$C$7</f>
        <v>212033.7591825273</v>
      </c>
      <c r="F11" s="98">
        <f>E11-$C$5</f>
        <v>112033.75918252731</v>
      </c>
      <c r="G11" s="98">
        <f>F11-F11</f>
        <v>0</v>
      </c>
    </row>
    <row r="12" spans="2:7" ht="15" customHeight="1">
      <c r="B12" s="99" t="s">
        <v>81</v>
      </c>
      <c r="C12" s="97">
        <v>24</v>
      </c>
      <c r="D12" s="98">
        <f>PMT($C$6/C12,$C$7*C12,-$C$5,0,0)</f>
        <v>353.2001912886945</v>
      </c>
      <c r="E12" s="98">
        <f>D12*C12*$C$7</f>
        <v>211920.11477321672</v>
      </c>
      <c r="F12" s="98">
        <f>E12-$C$5</f>
        <v>111920.11477321672</v>
      </c>
      <c r="G12" s="98">
        <f>$F$11-F12</f>
        <v>113.64440931059653</v>
      </c>
    </row>
    <row r="13" spans="2:7" ht="15" customHeight="1">
      <c r="B13" s="99" t="s">
        <v>82</v>
      </c>
      <c r="C13" s="97">
        <v>26</v>
      </c>
      <c r="D13" s="98">
        <f>PMT($C$6/C13,$C$7*C13,-$C$5,0,0)</f>
        <v>326.0174948520662</v>
      </c>
      <c r="E13" s="98">
        <f>D13*C13*$C$7</f>
        <v>211911.37165384303</v>
      </c>
      <c r="F13" s="98">
        <f>E13-$C$5</f>
        <v>111911.37165384303</v>
      </c>
      <c r="G13" s="98">
        <f>$F$11-F13</f>
        <v>122.38752868428128</v>
      </c>
    </row>
    <row r="14" spans="2:7" ht="15" customHeight="1">
      <c r="B14" s="99" t="s">
        <v>83</v>
      </c>
      <c r="C14" s="97">
        <v>52</v>
      </c>
      <c r="D14" s="98">
        <f>PMT($C$6/C14,$C$7*C14,-$C$5,0,0)</f>
        <v>162.96839170358362</v>
      </c>
      <c r="E14" s="98">
        <f>D14*C14*$C$7</f>
        <v>211858.90921465872</v>
      </c>
      <c r="F14" s="98">
        <f>E14-$C$5</f>
        <v>111858.90921465872</v>
      </c>
      <c r="G14" s="98">
        <f>$F$11-F14</f>
        <v>174.8499678685912</v>
      </c>
    </row>
    <row r="15" spans="2:7" ht="15" customHeight="1">
      <c r="B15" s="99"/>
      <c r="C15" s="100"/>
      <c r="D15" s="100"/>
      <c r="E15" s="100"/>
      <c r="F15" s="100"/>
      <c r="G15" s="100"/>
    </row>
    <row r="16" spans="2:7" ht="15" customHeight="1">
      <c r="B16" s="99"/>
      <c r="C16" s="101"/>
      <c r="D16" s="101"/>
      <c r="E16" s="101"/>
      <c r="F16" s="101"/>
      <c r="G16" s="101"/>
    </row>
    <row r="17" spans="2:7" ht="15" customHeight="1">
      <c r="B17" s="99" t="s">
        <v>87</v>
      </c>
      <c r="C17" s="101"/>
      <c r="D17" s="101"/>
      <c r="E17" s="101"/>
      <c r="F17" s="101"/>
      <c r="G17" s="101"/>
    </row>
    <row r="18" spans="2:7" ht="15" customHeight="1">
      <c r="B18" s="99" t="s">
        <v>85</v>
      </c>
      <c r="C18" s="101"/>
      <c r="D18" s="101"/>
      <c r="E18" s="101"/>
      <c r="F18" s="101"/>
      <c r="G18" s="101"/>
    </row>
    <row r="19" spans="2:7" ht="15" customHeight="1">
      <c r="B19" s="99"/>
      <c r="C19" s="101"/>
      <c r="D19" s="101"/>
      <c r="E19" s="101"/>
      <c r="F19" s="101"/>
      <c r="G19" s="101"/>
    </row>
    <row r="20" spans="2:7" ht="15" customHeight="1">
      <c r="B20" s="101" t="s">
        <v>86</v>
      </c>
      <c r="C20" s="102"/>
      <c r="D20" s="102"/>
      <c r="E20" s="102"/>
      <c r="F20" s="102"/>
      <c r="G20" s="102"/>
    </row>
    <row r="21" spans="2:7" ht="15" customHeight="1">
      <c r="B21" s="101" t="s">
        <v>100</v>
      </c>
      <c r="C21" s="102"/>
      <c r="D21" s="102"/>
      <c r="E21" s="102"/>
      <c r="F21" s="102"/>
      <c r="G21" s="102"/>
    </row>
    <row r="22" spans="2:7" ht="15" customHeight="1">
      <c r="B22" s="101"/>
      <c r="C22" s="102"/>
      <c r="D22" s="102"/>
      <c r="E22" s="102"/>
      <c r="F22" s="102"/>
      <c r="G22" s="102"/>
    </row>
    <row r="23" spans="3:7" ht="15" customHeight="1">
      <c r="C23" s="88"/>
      <c r="D23" s="88"/>
      <c r="E23" s="88"/>
      <c r="F23" s="88"/>
      <c r="G23" s="88"/>
    </row>
    <row r="24" spans="2:7" ht="15" customHeight="1">
      <c r="B24" s="101"/>
      <c r="C24" s="102"/>
      <c r="D24" s="102"/>
      <c r="E24" s="102"/>
      <c r="F24" s="102"/>
      <c r="G24" s="102"/>
    </row>
    <row r="25" spans="2:7" ht="15" customHeight="1">
      <c r="B25" s="101"/>
      <c r="C25" s="102"/>
      <c r="D25" s="102"/>
      <c r="E25" s="102"/>
      <c r="F25" s="102"/>
      <c r="G25" s="102"/>
    </row>
    <row r="26" spans="2:7" ht="15" customHeight="1">
      <c r="B26" s="101"/>
      <c r="C26" s="102"/>
      <c r="D26" s="102"/>
      <c r="E26" s="102"/>
      <c r="F26" s="102"/>
      <c r="G26" s="102"/>
    </row>
    <row r="27" spans="2:7" ht="15" customHeight="1">
      <c r="B27" s="101"/>
      <c r="C27" s="102"/>
      <c r="D27" s="102"/>
      <c r="E27" s="102"/>
      <c r="F27" s="102"/>
      <c r="G27" s="102"/>
    </row>
    <row r="28" spans="2:7" ht="15" customHeight="1">
      <c r="B28" s="88"/>
      <c r="C28" s="88"/>
      <c r="D28" s="88"/>
      <c r="E28" s="88"/>
      <c r="F28" s="88"/>
      <c r="G28" s="88"/>
    </row>
    <row r="29" spans="2:7" ht="15" customHeight="1">
      <c r="B29" s="88"/>
      <c r="C29" s="88"/>
      <c r="D29" s="88"/>
      <c r="E29" s="88"/>
      <c r="F29" s="88"/>
      <c r="G29" s="88"/>
    </row>
    <row r="30" spans="3:7" ht="15" customHeight="1">
      <c r="C30" s="103"/>
      <c r="D30" s="103"/>
      <c r="E30" s="103"/>
      <c r="F30" s="103"/>
      <c r="G30" s="103"/>
    </row>
    <row r="31" spans="3:7" ht="15" customHeight="1">
      <c r="C31" s="103"/>
      <c r="D31" s="103"/>
      <c r="E31" s="103"/>
      <c r="F31" s="103"/>
      <c r="G31" s="103"/>
    </row>
    <row r="32" spans="3:7" ht="15" customHeight="1">
      <c r="C32" s="103"/>
      <c r="D32" s="103"/>
      <c r="E32" s="103"/>
      <c r="F32" s="103"/>
      <c r="G32" s="103"/>
    </row>
    <row r="33" spans="3:7" ht="15" customHeight="1">
      <c r="C33" s="103"/>
      <c r="D33" s="103"/>
      <c r="E33" s="103"/>
      <c r="F33" s="103"/>
      <c r="G33" s="103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Loan Worksheet</dc:title>
  <dc:subject/>
  <dc:creator>Lorraine</dc:creator>
  <cp:keywords/>
  <dc:description/>
  <cp:lastModifiedBy>dunning</cp:lastModifiedBy>
  <cp:lastPrinted>2001-12-01T13:46:13Z</cp:lastPrinted>
  <dcterms:created xsi:type="dcterms:W3CDTF">1999-05-25T09:31:58Z</dcterms:created>
  <dcterms:modified xsi:type="dcterms:W3CDTF">2002-11-26T14:15:42Z</dcterms:modified>
  <cp:category/>
  <cp:version/>
  <cp:contentType/>
  <cp:contentStatus/>
</cp:coreProperties>
</file>